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rmf_2025\"/>
    </mc:Choice>
  </mc:AlternateContent>
  <xr:revisionPtr revIDLastSave="0" documentId="13_ncr:1_{0B8A9447-FD64-4460-A7C7-72E678135EBD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HE32" i="1" l="1"/>
  <c r="HF31" i="1" s="1"/>
  <c r="HH30" i="1"/>
  <c r="HG30" i="1"/>
  <c r="HG29" i="1"/>
  <c r="HH29" i="1" s="1"/>
  <c r="HG28" i="1"/>
  <c r="HH28" i="1" s="1"/>
  <c r="HG27" i="1"/>
  <c r="HH27" i="1" s="1"/>
  <c r="HG26" i="1"/>
  <c r="HH26" i="1" s="1"/>
  <c r="HG25" i="1"/>
  <c r="HH25" i="1" s="1"/>
  <c r="HG24" i="1"/>
  <c r="HH24" i="1" s="1"/>
  <c r="HG23" i="1"/>
  <c r="HH23" i="1" s="1"/>
  <c r="HG22" i="1"/>
  <c r="HH22" i="1" s="1"/>
  <c r="HG21" i="1"/>
  <c r="HH21" i="1" s="1"/>
  <c r="HG20" i="1"/>
  <c r="HH20" i="1" s="1"/>
  <c r="HG19" i="1"/>
  <c r="HH19" i="1" s="1"/>
  <c r="HH18" i="1"/>
  <c r="HG18" i="1"/>
  <c r="HG17" i="1"/>
  <c r="HH17" i="1" s="1"/>
  <c r="HG16" i="1"/>
  <c r="HH16" i="1" s="1"/>
  <c r="HH14" i="1"/>
  <c r="HG14" i="1"/>
  <c r="HG13" i="1"/>
  <c r="HH13" i="1" s="1"/>
  <c r="HG12" i="1"/>
  <c r="HH12" i="1" s="1"/>
  <c r="HG10" i="1"/>
  <c r="HH10" i="1" s="1"/>
  <c r="HG9" i="1"/>
  <c r="HH9" i="1" s="1"/>
  <c r="HG8" i="1"/>
  <c r="HH8" i="1" s="1"/>
  <c r="HG7" i="1"/>
  <c r="HH7" i="1" s="1"/>
  <c r="HF16" i="1" l="1"/>
  <c r="HF9" i="1"/>
  <c r="HF30" i="1"/>
  <c r="HF26" i="1"/>
  <c r="HF10" i="1"/>
  <c r="HF19" i="1"/>
  <c r="HF23" i="1"/>
  <c r="HF12" i="1"/>
  <c r="HF17" i="1"/>
  <c r="HF7" i="1"/>
  <c r="HF20" i="1"/>
  <c r="HF8" i="1"/>
  <c r="HF21" i="1"/>
  <c r="HF29" i="1"/>
  <c r="HF13" i="1"/>
  <c r="HF18" i="1"/>
  <c r="HF25" i="1"/>
  <c r="HF24" i="1"/>
  <c r="HF27" i="1"/>
  <c r="HF22" i="1"/>
  <c r="HF28" i="1"/>
  <c r="GZ32" i="1"/>
  <c r="HA31" i="1" s="1"/>
  <c r="HC30" i="1"/>
  <c r="HB30" i="1"/>
  <c r="HB29" i="1"/>
  <c r="HC29" i="1" s="1"/>
  <c r="HB28" i="1"/>
  <c r="HC28" i="1" s="1"/>
  <c r="HB27" i="1"/>
  <c r="HC27" i="1" s="1"/>
  <c r="HB26" i="1"/>
  <c r="HC26" i="1" s="1"/>
  <c r="HB25" i="1"/>
  <c r="HC25" i="1" s="1"/>
  <c r="HC24" i="1"/>
  <c r="HB24" i="1"/>
  <c r="HB23" i="1"/>
  <c r="HC23" i="1" s="1"/>
  <c r="HC22" i="1"/>
  <c r="HB22" i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C9" i="1"/>
  <c r="HB9" i="1"/>
  <c r="HB8" i="1"/>
  <c r="HC8" i="1" s="1"/>
  <c r="HB7" i="1"/>
  <c r="HC7" i="1" s="1"/>
  <c r="HF32" i="1" l="1"/>
  <c r="HG32" i="1"/>
  <c r="HH32" i="1" s="1"/>
  <c r="HA27" i="1"/>
  <c r="HA7" i="1"/>
  <c r="HA10" i="1"/>
  <c r="HA19" i="1"/>
  <c r="HA24" i="1"/>
  <c r="HA28" i="1"/>
  <c r="HA16" i="1"/>
  <c r="HA17" i="1"/>
  <c r="HA21" i="1"/>
  <c r="HA8" i="1"/>
  <c r="HA12" i="1"/>
  <c r="HA22" i="1"/>
  <c r="HA26" i="1"/>
  <c r="HA18" i="1"/>
  <c r="HA9" i="1"/>
  <c r="HA13" i="1"/>
  <c r="HA25" i="1"/>
  <c r="HA30" i="1"/>
  <c r="HA23" i="1"/>
  <c r="HA20" i="1"/>
  <c r="HA29" i="1"/>
  <c r="GU32" i="1"/>
  <c r="GP32" i="1"/>
  <c r="GK32" i="1"/>
  <c r="GW32" i="1" l="1"/>
  <c r="HA32" i="1"/>
  <c r="HB32" i="1"/>
  <c r="HC32" i="1" s="1"/>
  <c r="GX32" i="1"/>
  <c r="GV31" i="1"/>
  <c r="GX30" i="1"/>
  <c r="GW30" i="1"/>
  <c r="GV30" i="1"/>
  <c r="GW29" i="1"/>
  <c r="GX29" i="1" s="1"/>
  <c r="GV29" i="1"/>
  <c r="GW28" i="1"/>
  <c r="GX28" i="1" s="1"/>
  <c r="GV28" i="1"/>
  <c r="GW27" i="1"/>
  <c r="GX27" i="1" s="1"/>
  <c r="GV27" i="1"/>
  <c r="GW26" i="1"/>
  <c r="GX26" i="1" s="1"/>
  <c r="GV26" i="1"/>
  <c r="GW25" i="1"/>
  <c r="GX25" i="1" s="1"/>
  <c r="GV25" i="1"/>
  <c r="GW24" i="1"/>
  <c r="GX24" i="1" s="1"/>
  <c r="GV24" i="1"/>
  <c r="GX23" i="1"/>
  <c r="GW23" i="1"/>
  <c r="GV23" i="1"/>
  <c r="GW22" i="1"/>
  <c r="GX22" i="1" s="1"/>
  <c r="GV22" i="1"/>
  <c r="GW21" i="1"/>
  <c r="GX21" i="1" s="1"/>
  <c r="GV21" i="1"/>
  <c r="GW20" i="1"/>
  <c r="GX20" i="1" s="1"/>
  <c r="GV20" i="1"/>
  <c r="GW19" i="1"/>
  <c r="GX19" i="1" s="1"/>
  <c r="GV19" i="1"/>
  <c r="GW18" i="1"/>
  <c r="GX18" i="1" s="1"/>
  <c r="GV18" i="1"/>
  <c r="GW17" i="1"/>
  <c r="GX17" i="1" s="1"/>
  <c r="GV17" i="1"/>
  <c r="GW16" i="1"/>
  <c r="GX16" i="1" s="1"/>
  <c r="GV16" i="1"/>
  <c r="GW14" i="1"/>
  <c r="GX14" i="1" s="1"/>
  <c r="GW13" i="1"/>
  <c r="GX13" i="1" s="1"/>
  <c r="GV13" i="1"/>
  <c r="GW12" i="1"/>
  <c r="GX12" i="1" s="1"/>
  <c r="GV12" i="1"/>
  <c r="GW10" i="1"/>
  <c r="GX10" i="1" s="1"/>
  <c r="GV10" i="1"/>
  <c r="GW9" i="1"/>
  <c r="GX9" i="1" s="1"/>
  <c r="GV9" i="1"/>
  <c r="GW8" i="1"/>
  <c r="GX8" i="1" s="1"/>
  <c r="GV8" i="1"/>
  <c r="GW7" i="1"/>
  <c r="GX7" i="1" s="1"/>
  <c r="GV7" i="1"/>
  <c r="GV32" i="1" l="1"/>
  <c r="GR32" i="1"/>
  <c r="GS32" i="1" s="1"/>
  <c r="GQ31" i="1"/>
  <c r="GS30" i="1"/>
  <c r="GR30" i="1"/>
  <c r="GQ30" i="1"/>
  <c r="GR29" i="1"/>
  <c r="GS29" i="1" s="1"/>
  <c r="GQ29" i="1"/>
  <c r="GR28" i="1"/>
  <c r="GS28" i="1" s="1"/>
  <c r="GQ28" i="1"/>
  <c r="GR27" i="1"/>
  <c r="GS27" i="1" s="1"/>
  <c r="GQ27" i="1"/>
  <c r="GR26" i="1"/>
  <c r="GS26" i="1" s="1"/>
  <c r="GQ26" i="1"/>
  <c r="GR25" i="1"/>
  <c r="GS25" i="1" s="1"/>
  <c r="GQ25" i="1"/>
  <c r="GR24" i="1"/>
  <c r="GS24" i="1" s="1"/>
  <c r="GQ24" i="1"/>
  <c r="GR23" i="1"/>
  <c r="GS23" i="1" s="1"/>
  <c r="GQ23" i="1"/>
  <c r="GR22" i="1"/>
  <c r="GS22" i="1" s="1"/>
  <c r="GQ22" i="1"/>
  <c r="GR21" i="1"/>
  <c r="GS21" i="1" s="1"/>
  <c r="GQ21" i="1"/>
  <c r="GR20" i="1"/>
  <c r="GS20" i="1" s="1"/>
  <c r="GQ20" i="1"/>
  <c r="GR19" i="1"/>
  <c r="GS19" i="1" s="1"/>
  <c r="GQ19" i="1"/>
  <c r="GR18" i="1"/>
  <c r="GS18" i="1" s="1"/>
  <c r="GQ18" i="1"/>
  <c r="GR17" i="1"/>
  <c r="GS17" i="1" s="1"/>
  <c r="GQ17" i="1"/>
  <c r="GR16" i="1"/>
  <c r="GS16" i="1" s="1"/>
  <c r="GQ16" i="1"/>
  <c r="GR14" i="1"/>
  <c r="GS14" i="1" s="1"/>
  <c r="GR13" i="1"/>
  <c r="GS13" i="1" s="1"/>
  <c r="GQ13" i="1"/>
  <c r="GR12" i="1"/>
  <c r="GS12" i="1" s="1"/>
  <c r="GQ12" i="1"/>
  <c r="GR10" i="1"/>
  <c r="GS10" i="1" s="1"/>
  <c r="GQ10" i="1"/>
  <c r="GR9" i="1"/>
  <c r="GS9" i="1" s="1"/>
  <c r="GQ9" i="1"/>
  <c r="GR8" i="1"/>
  <c r="GS8" i="1" s="1"/>
  <c r="GQ8" i="1"/>
  <c r="GR7" i="1"/>
  <c r="GS7" i="1" s="1"/>
  <c r="GQ7" i="1"/>
  <c r="GQ32" i="1" l="1"/>
  <c r="GL31" i="1"/>
  <c r="GN30" i="1"/>
  <c r="GM30" i="1"/>
  <c r="GM29" i="1"/>
  <c r="GN29" i="1" s="1"/>
  <c r="GM28" i="1"/>
  <c r="GN28" i="1" s="1"/>
  <c r="GL28" i="1"/>
  <c r="GM27" i="1"/>
  <c r="GN27" i="1" s="1"/>
  <c r="GM26" i="1"/>
  <c r="GN26" i="1" s="1"/>
  <c r="GM25" i="1"/>
  <c r="GN25" i="1" s="1"/>
  <c r="GL25" i="1"/>
  <c r="GM24" i="1"/>
  <c r="GN24" i="1" s="1"/>
  <c r="GM23" i="1"/>
  <c r="GN23" i="1" s="1"/>
  <c r="GM22" i="1"/>
  <c r="GN22" i="1" s="1"/>
  <c r="GN21" i="1"/>
  <c r="GM21" i="1"/>
  <c r="GL21" i="1"/>
  <c r="GM20" i="1"/>
  <c r="GN20" i="1" s="1"/>
  <c r="GM19" i="1"/>
  <c r="GN19" i="1" s="1"/>
  <c r="GM18" i="1"/>
  <c r="GN18" i="1" s="1"/>
  <c r="GL18" i="1"/>
  <c r="GM17" i="1"/>
  <c r="GN17" i="1" s="1"/>
  <c r="GM16" i="1"/>
  <c r="GN16" i="1" s="1"/>
  <c r="GM14" i="1"/>
  <c r="GN14" i="1" s="1"/>
  <c r="GM13" i="1"/>
  <c r="GN13" i="1" s="1"/>
  <c r="GL13" i="1"/>
  <c r="GM12" i="1"/>
  <c r="GN12" i="1" s="1"/>
  <c r="GM10" i="1"/>
  <c r="GN10" i="1" s="1"/>
  <c r="GM9" i="1"/>
  <c r="GN9" i="1" s="1"/>
  <c r="GL9" i="1"/>
  <c r="GM8" i="1"/>
  <c r="GN8" i="1" s="1"/>
  <c r="GM7" i="1"/>
  <c r="GN7" i="1" s="1"/>
  <c r="GL10" i="1" l="1"/>
  <c r="GL22" i="1"/>
  <c r="GL29" i="1"/>
  <c r="GL16" i="1"/>
  <c r="GL19" i="1"/>
  <c r="GL7" i="1"/>
  <c r="GL12" i="1"/>
  <c r="GL23" i="1"/>
  <c r="GL26" i="1"/>
  <c r="GL30" i="1"/>
  <c r="GL20" i="1"/>
  <c r="GL8" i="1"/>
  <c r="GL17" i="1"/>
  <c r="GL24" i="1"/>
  <c r="GL27" i="1"/>
  <c r="GF32" i="1"/>
  <c r="GE32" i="1"/>
  <c r="GI30" i="1"/>
  <c r="GH30" i="1"/>
  <c r="GH29" i="1"/>
  <c r="GI29" i="1" s="1"/>
  <c r="GH28" i="1"/>
  <c r="GI28" i="1" s="1"/>
  <c r="GI27" i="1"/>
  <c r="GH27" i="1"/>
  <c r="GH26" i="1"/>
  <c r="GI26" i="1" s="1"/>
  <c r="GI25" i="1"/>
  <c r="GH25" i="1"/>
  <c r="GH24" i="1"/>
  <c r="GI24" i="1" s="1"/>
  <c r="GH23" i="1"/>
  <c r="GI23" i="1" s="1"/>
  <c r="GH22" i="1"/>
  <c r="GI22" i="1" s="1"/>
  <c r="GH21" i="1"/>
  <c r="GI21" i="1" s="1"/>
  <c r="GH20" i="1"/>
  <c r="GI20" i="1" s="1"/>
  <c r="GI19" i="1"/>
  <c r="GH19" i="1"/>
  <c r="GH18" i="1"/>
  <c r="GI18" i="1" s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 s="1"/>
  <c r="GH7" i="1"/>
  <c r="GI7" i="1" s="1"/>
  <c r="GG17" i="1" l="1"/>
  <c r="GM32" i="1"/>
  <c r="GN32" i="1" s="1"/>
  <c r="GL32" i="1"/>
  <c r="GG28" i="1"/>
  <c r="GG25" i="1"/>
  <c r="GG9" i="1"/>
  <c r="GG19" i="1"/>
  <c r="GG21" i="1"/>
  <c r="GG26" i="1"/>
  <c r="GG8" i="1"/>
  <c r="GG18" i="1"/>
  <c r="GG13" i="1"/>
  <c r="GG22" i="1"/>
  <c r="GG29" i="1"/>
  <c r="GG23" i="1"/>
  <c r="GG10" i="1"/>
  <c r="GG16" i="1"/>
  <c r="GG27" i="1"/>
  <c r="GG20" i="1"/>
  <c r="GG24" i="1"/>
  <c r="GG31" i="1"/>
  <c r="GG7" i="1"/>
  <c r="GG12" i="1"/>
  <c r="GG30" i="1"/>
  <c r="GA32" i="1"/>
  <c r="GB9" i="1" s="1"/>
  <c r="GC16" i="1"/>
  <c r="GD16" i="1" s="1"/>
  <c r="GC17" i="1"/>
  <c r="GD17" i="1" s="1"/>
  <c r="FV32" i="1"/>
  <c r="FW22" i="1" s="1"/>
  <c r="FZ32" i="1"/>
  <c r="GD30" i="1"/>
  <c r="GC30" i="1"/>
  <c r="GC29" i="1"/>
  <c r="GD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4" i="1"/>
  <c r="GD14" i="1" s="1"/>
  <c r="GC13" i="1"/>
  <c r="GD13" i="1"/>
  <c r="GC12" i="1"/>
  <c r="GD12" i="1"/>
  <c r="GC10" i="1"/>
  <c r="GD10" i="1" s="1"/>
  <c r="GC9" i="1"/>
  <c r="GD9" i="1"/>
  <c r="GC8" i="1"/>
  <c r="GD8" i="1" s="1"/>
  <c r="GC7" i="1"/>
  <c r="GD7" i="1"/>
  <c r="FQ32" i="1"/>
  <c r="FR17" i="1" s="1"/>
  <c r="FU32" i="1"/>
  <c r="FY30" i="1"/>
  <c r="FX30" i="1"/>
  <c r="FX29" i="1"/>
  <c r="FY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 s="1"/>
  <c r="FX8" i="1"/>
  <c r="FY8" i="1" s="1"/>
  <c r="FX7" i="1"/>
  <c r="FY7" i="1"/>
  <c r="FP32" i="1"/>
  <c r="FL32" i="1"/>
  <c r="FM20" i="1" s="1"/>
  <c r="FR16" i="1"/>
  <c r="FT30" i="1"/>
  <c r="FS30" i="1"/>
  <c r="FS29" i="1"/>
  <c r="FT29" i="1"/>
  <c r="FS28" i="1"/>
  <c r="FT28" i="1"/>
  <c r="FS27" i="1"/>
  <c r="FT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 s="1"/>
  <c r="FS7" i="1"/>
  <c r="FT7" i="1"/>
  <c r="FK32" i="1"/>
  <c r="FO30" i="1"/>
  <c r="FN30" i="1"/>
  <c r="FN29" i="1"/>
  <c r="FO29" i="1"/>
  <c r="FN28" i="1"/>
  <c r="FO28" i="1"/>
  <c r="FN27" i="1"/>
  <c r="FO27" i="1"/>
  <c r="FN26" i="1"/>
  <c r="FO26" i="1"/>
  <c r="FN25" i="1"/>
  <c r="FO25" i="1"/>
  <c r="FN24" i="1"/>
  <c r="FO24" i="1"/>
  <c r="FN23" i="1"/>
  <c r="FO23" i="1"/>
  <c r="FN22" i="1"/>
  <c r="FO22" i="1"/>
  <c r="FN21" i="1"/>
  <c r="FO21" i="1"/>
  <c r="FN20" i="1"/>
  <c r="FO20" i="1"/>
  <c r="FN19" i="1"/>
  <c r="FO19" i="1"/>
  <c r="FN18" i="1"/>
  <c r="FO18" i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N8" i="1"/>
  <c r="FO8" i="1" s="1"/>
  <c r="FN7" i="1"/>
  <c r="FO7" i="1"/>
  <c r="FA32" i="1"/>
  <c r="FB32" i="1"/>
  <c r="FC10" i="1" s="1"/>
  <c r="FG32" i="1"/>
  <c r="FH13" i="1" s="1"/>
  <c r="FF32" i="1"/>
  <c r="FJ30" i="1"/>
  <c r="FI30" i="1"/>
  <c r="FI29" i="1"/>
  <c r="FJ29" i="1"/>
  <c r="FI28" i="1"/>
  <c r="FJ28" i="1"/>
  <c r="FI27" i="1"/>
  <c r="FJ27" i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/>
  <c r="FI18" i="1"/>
  <c r="FJ18" i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 s="1"/>
  <c r="FI8" i="1"/>
  <c r="FJ8" i="1"/>
  <c r="FI7" i="1"/>
  <c r="FJ7" i="1"/>
  <c r="FE30" i="1"/>
  <c r="FD30" i="1"/>
  <c r="FD29" i="1"/>
  <c r="FE29" i="1"/>
  <c r="FD28" i="1"/>
  <c r="FE28" i="1"/>
  <c r="FD27" i="1"/>
  <c r="FE27" i="1"/>
  <c r="FE26" i="1"/>
  <c r="FD26" i="1"/>
  <c r="FE25" i="1"/>
  <c r="FD25" i="1"/>
  <c r="FD24" i="1"/>
  <c r="FE24" i="1"/>
  <c r="FD23" i="1"/>
  <c r="FE23" i="1"/>
  <c r="FD22" i="1"/>
  <c r="FE22" i="1"/>
  <c r="FD21" i="1"/>
  <c r="FE21" i="1"/>
  <c r="FD20" i="1"/>
  <c r="FE20" i="1"/>
  <c r="FD19" i="1"/>
  <c r="FE19" i="1"/>
  <c r="FD18" i="1"/>
  <c r="FE18" i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/>
  <c r="FD7" i="1"/>
  <c r="FE7" i="1"/>
  <c r="EW32" i="1"/>
  <c r="EV32" i="1"/>
  <c r="EZ30" i="1"/>
  <c r="EY30" i="1"/>
  <c r="EY29" i="1"/>
  <c r="EZ29" i="1"/>
  <c r="EY28" i="1"/>
  <c r="EZ28" i="1"/>
  <c r="EZ27" i="1"/>
  <c r="EY27" i="1"/>
  <c r="EZ26" i="1"/>
  <c r="EY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/>
  <c r="EY10" i="1"/>
  <c r="EZ10" i="1" s="1"/>
  <c r="EY9" i="1"/>
  <c r="EZ9" i="1" s="1"/>
  <c r="EY8" i="1"/>
  <c r="EZ8" i="1"/>
  <c r="EY7" i="1"/>
  <c r="EZ7" i="1"/>
  <c r="ET7" i="1"/>
  <c r="EO7" i="1"/>
  <c r="EJ7" i="1"/>
  <c r="EK7" i="1"/>
  <c r="EE7" i="1"/>
  <c r="DZ7" i="1"/>
  <c r="CV7" i="1"/>
  <c r="CG7" i="1"/>
  <c r="CH7" i="1"/>
  <c r="CL7" i="1"/>
  <c r="CQ7" i="1"/>
  <c r="CH30" i="1"/>
  <c r="CG30" i="1"/>
  <c r="CG29" i="1"/>
  <c r="CH29" i="1"/>
  <c r="CG28" i="1"/>
  <c r="CH28" i="1"/>
  <c r="CG27" i="1"/>
  <c r="CH27" i="1"/>
  <c r="CH26" i="1"/>
  <c r="CG26" i="1"/>
  <c r="CG25" i="1"/>
  <c r="CH25" i="1"/>
  <c r="CG24" i="1"/>
  <c r="CH24" i="1"/>
  <c r="CG23" i="1"/>
  <c r="CH23" i="1"/>
  <c r="CH22" i="1"/>
  <c r="CG22" i="1"/>
  <c r="CG21" i="1"/>
  <c r="CH21" i="1"/>
  <c r="CG20" i="1"/>
  <c r="CH20" i="1"/>
  <c r="CG19" i="1"/>
  <c r="CH19" i="1"/>
  <c r="CG18" i="1"/>
  <c r="CH18" i="1"/>
  <c r="CG17" i="1"/>
  <c r="CH17" i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B29" i="1"/>
  <c r="CC29" i="1"/>
  <c r="BZ32" i="1"/>
  <c r="CA12" i="1" s="1"/>
  <c r="BY32" i="1"/>
  <c r="CC30" i="1"/>
  <c r="CB30" i="1"/>
  <c r="CC28" i="1"/>
  <c r="CB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C20" i="1"/>
  <c r="CB20" i="1"/>
  <c r="CB19" i="1"/>
  <c r="CC19" i="1"/>
  <c r="CB18" i="1"/>
  <c r="CC18" i="1"/>
  <c r="CB17" i="1"/>
  <c r="CC17" i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/>
  <c r="CB7" i="1"/>
  <c r="CC7" i="1"/>
  <c r="EO12" i="1"/>
  <c r="EP12" i="1" s="1"/>
  <c r="EO10" i="1"/>
  <c r="EP10" i="1" s="1"/>
  <c r="EO9" i="1"/>
  <c r="EP9" i="1" s="1"/>
  <c r="EO8" i="1"/>
  <c r="EP8" i="1"/>
  <c r="EP7" i="1"/>
  <c r="EP30" i="1"/>
  <c r="EO30" i="1"/>
  <c r="EO29" i="1"/>
  <c r="EP29" i="1"/>
  <c r="EO28" i="1"/>
  <c r="EP28" i="1"/>
  <c r="EP27" i="1"/>
  <c r="EO27" i="1"/>
  <c r="EP26" i="1"/>
  <c r="EO26" i="1"/>
  <c r="EO25" i="1"/>
  <c r="EP25" i="1"/>
  <c r="EO24" i="1"/>
  <c r="EP24" i="1"/>
  <c r="EP23" i="1"/>
  <c r="EO23" i="1"/>
  <c r="EP22" i="1"/>
  <c r="EO22" i="1"/>
  <c r="EO21" i="1"/>
  <c r="EP21" i="1"/>
  <c r="EO20" i="1"/>
  <c r="EP20" i="1"/>
  <c r="EO19" i="1"/>
  <c r="EP19" i="1"/>
  <c r="EO18" i="1"/>
  <c r="EP18" i="1"/>
  <c r="EO17" i="1"/>
  <c r="EP17" i="1"/>
  <c r="EO16" i="1"/>
  <c r="EP16" i="1" s="1"/>
  <c r="EO14" i="1"/>
  <c r="EP14" i="1" s="1"/>
  <c r="EO13" i="1"/>
  <c r="EP13" i="1" s="1"/>
  <c r="EG32" i="1"/>
  <c r="EH32" i="1"/>
  <c r="EI28" i="1" s="1"/>
  <c r="EK30" i="1"/>
  <c r="EJ30" i="1"/>
  <c r="EJ29" i="1"/>
  <c r="EK29" i="1"/>
  <c r="EJ28" i="1"/>
  <c r="EK28" i="1"/>
  <c r="EJ27" i="1"/>
  <c r="EK27" i="1"/>
  <c r="EJ26" i="1"/>
  <c r="EK26" i="1"/>
  <c r="EJ25" i="1"/>
  <c r="EK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/>
  <c r="EJ17" i="1"/>
  <c r="EK17" i="1" s="1"/>
  <c r="EJ16" i="1"/>
  <c r="EK16" i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 s="1"/>
  <c r="EQ32" i="1"/>
  <c r="ER32" i="1"/>
  <c r="ES20" i="1" s="1"/>
  <c r="EU30" i="1"/>
  <c r="ET30" i="1"/>
  <c r="ET29" i="1"/>
  <c r="EU29" i="1"/>
  <c r="ET28" i="1"/>
  <c r="EU28" i="1"/>
  <c r="EU27" i="1"/>
  <c r="ET27" i="1"/>
  <c r="ET26" i="1"/>
  <c r="EU26" i="1"/>
  <c r="ET25" i="1"/>
  <c r="EU25" i="1"/>
  <c r="ET24" i="1"/>
  <c r="EU24" i="1"/>
  <c r="ET23" i="1"/>
  <c r="EU23" i="1"/>
  <c r="ET22" i="1"/>
  <c r="EU22" i="1"/>
  <c r="ET21" i="1"/>
  <c r="EU21" i="1"/>
  <c r="EU20" i="1"/>
  <c r="ET20" i="1"/>
  <c r="ET19" i="1"/>
  <c r="EU19" i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10" i="1"/>
  <c r="EU10" i="1" s="1"/>
  <c r="ET9" i="1"/>
  <c r="EU9" i="1" s="1"/>
  <c r="ET8" i="1"/>
  <c r="EU8" i="1" s="1"/>
  <c r="EU7" i="1"/>
  <c r="EL32" i="1"/>
  <c r="EM32" i="1"/>
  <c r="EN7" i="1" s="1"/>
  <c r="EC32" i="1"/>
  <c r="ED10" i="1" s="1"/>
  <c r="EB32" i="1"/>
  <c r="EF30" i="1"/>
  <c r="EE30" i="1"/>
  <c r="EE29" i="1"/>
  <c r="EF29" i="1"/>
  <c r="EE28" i="1"/>
  <c r="EF28" i="1"/>
  <c r="EE27" i="1"/>
  <c r="EF27" i="1"/>
  <c r="EE26" i="1"/>
  <c r="EF26" i="1"/>
  <c r="EE25" i="1"/>
  <c r="EF25" i="1"/>
  <c r="EE24" i="1"/>
  <c r="EF24" i="1"/>
  <c r="EE23" i="1"/>
  <c r="EF23" i="1"/>
  <c r="EE22" i="1"/>
  <c r="EF22" i="1"/>
  <c r="EF21" i="1"/>
  <c r="EE21" i="1"/>
  <c r="EE20" i="1"/>
  <c r="EF20" i="1"/>
  <c r="EE19" i="1"/>
  <c r="EF19" i="1"/>
  <c r="EE18" i="1"/>
  <c r="EF18" i="1"/>
  <c r="EE17" i="1"/>
  <c r="EF17" i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/>
  <c r="EF7" i="1"/>
  <c r="DX32" i="1"/>
  <c r="DY25" i="1" s="1"/>
  <c r="DW32" i="1"/>
  <c r="EA30" i="1"/>
  <c r="DZ30" i="1"/>
  <c r="DZ29" i="1"/>
  <c r="EA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/>
  <c r="DZ18" i="1"/>
  <c r="EA18" i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/>
  <c r="DZ8" i="1"/>
  <c r="EA8" i="1"/>
  <c r="EA7" i="1"/>
  <c r="DS32" i="1"/>
  <c r="DT9" i="1" s="1"/>
  <c r="DR32" i="1"/>
  <c r="DV30" i="1"/>
  <c r="DU30" i="1"/>
  <c r="DU29" i="1"/>
  <c r="DV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/>
  <c r="DU18" i="1"/>
  <c r="DV18" i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 s="1"/>
  <c r="DU7" i="1"/>
  <c r="DV7" i="1"/>
  <c r="DN32" i="1"/>
  <c r="DO20" i="1" s="1"/>
  <c r="DM32" i="1"/>
  <c r="DQ30" i="1"/>
  <c r="DP30" i="1"/>
  <c r="DP29" i="1"/>
  <c r="DQ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/>
  <c r="DP9" i="1"/>
  <c r="DQ9" i="1" s="1"/>
  <c r="DP8" i="1"/>
  <c r="DQ8" i="1"/>
  <c r="DP7" i="1"/>
  <c r="DQ7" i="1"/>
  <c r="DI32" i="1"/>
  <c r="DJ16" i="1" s="1"/>
  <c r="DH32" i="1"/>
  <c r="DL30" i="1"/>
  <c r="DK30" i="1"/>
  <c r="DK29" i="1"/>
  <c r="DL29" i="1"/>
  <c r="DK28" i="1"/>
  <c r="DL28" i="1"/>
  <c r="DK27" i="1"/>
  <c r="DL27" i="1"/>
  <c r="DL26" i="1"/>
  <c r="DK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/>
  <c r="DK18" i="1"/>
  <c r="DL18" i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/>
  <c r="DK9" i="1"/>
  <c r="DL9" i="1" s="1"/>
  <c r="DK8" i="1"/>
  <c r="DL8" i="1" s="1"/>
  <c r="DK7" i="1"/>
  <c r="DL7" i="1"/>
  <c r="DD32" i="1"/>
  <c r="DE20" i="1" s="1"/>
  <c r="DC32" i="1"/>
  <c r="DG30" i="1"/>
  <c r="DF30" i="1"/>
  <c r="DF29" i="1"/>
  <c r="DG29" i="1"/>
  <c r="DF28" i="1"/>
  <c r="DG28" i="1"/>
  <c r="DF27" i="1"/>
  <c r="DG27" i="1"/>
  <c r="DF26" i="1"/>
  <c r="DG26" i="1"/>
  <c r="DG25" i="1"/>
  <c r="DF25" i="1"/>
  <c r="DF24" i="1"/>
  <c r="DG24" i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/>
  <c r="DF9" i="1"/>
  <c r="DG9" i="1" s="1"/>
  <c r="DF8" i="1"/>
  <c r="DG8" i="1" s="1"/>
  <c r="DF7" i="1"/>
  <c r="DG7" i="1"/>
  <c r="CY32" i="1"/>
  <c r="CZ27" i="1" s="1"/>
  <c r="CX32" i="1"/>
  <c r="DB30" i="1"/>
  <c r="DA30" i="1"/>
  <c r="DA29" i="1"/>
  <c r="DB29" i="1"/>
  <c r="DA28" i="1"/>
  <c r="DB28" i="1"/>
  <c r="DA27" i="1"/>
  <c r="DB27" i="1"/>
  <c r="DA26" i="1"/>
  <c r="DB26" i="1"/>
  <c r="DA25" i="1"/>
  <c r="DB25" i="1"/>
  <c r="DB24" i="1"/>
  <c r="DA24" i="1"/>
  <c r="DA23" i="1"/>
  <c r="DB23" i="1"/>
  <c r="DA22" i="1"/>
  <c r="DB22" i="1"/>
  <c r="DA21" i="1"/>
  <c r="DB21" i="1"/>
  <c r="DA20" i="1"/>
  <c r="DB20" i="1"/>
  <c r="DA19" i="1"/>
  <c r="DB19" i="1"/>
  <c r="DA18" i="1"/>
  <c r="DB18" i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/>
  <c r="CT32" i="1"/>
  <c r="CU16" i="1" s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/>
  <c r="CV8" i="1"/>
  <c r="CW8" i="1"/>
  <c r="CW7" i="1"/>
  <c r="CN32" i="1"/>
  <c r="CO32" i="1"/>
  <c r="CP30" i="1" s="1"/>
  <c r="CR30" i="1"/>
  <c r="CQ30" i="1"/>
  <c r="CQ29" i="1"/>
  <c r="CR29" i="1"/>
  <c r="CQ28" i="1"/>
  <c r="CR28" i="1"/>
  <c r="CQ27" i="1"/>
  <c r="CR27" i="1"/>
  <c r="CR26" i="1"/>
  <c r="CQ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/>
  <c r="CR7" i="1"/>
  <c r="CJ32" i="1"/>
  <c r="CK16" i="1" s="1"/>
  <c r="CI32" i="1"/>
  <c r="CM30" i="1"/>
  <c r="CL30" i="1"/>
  <c r="CL29" i="1"/>
  <c r="CM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M7" i="1"/>
  <c r="CE32" i="1"/>
  <c r="CF16" i="1" s="1"/>
  <c r="CD32" i="1"/>
  <c r="BU32" i="1"/>
  <c r="BV8" i="1" s="1"/>
  <c r="BT32" i="1"/>
  <c r="BX30" i="1"/>
  <c r="BW30" i="1"/>
  <c r="BW29" i="1"/>
  <c r="BX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/>
  <c r="BW18" i="1"/>
  <c r="BX18" i="1"/>
  <c r="BW17" i="1"/>
  <c r="BX17" i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/>
  <c r="BP32" i="1"/>
  <c r="BQ16" i="1" s="1"/>
  <c r="BO32" i="1"/>
  <c r="BS30" i="1"/>
  <c r="BR30" i="1"/>
  <c r="BR29" i="1"/>
  <c r="BS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/>
  <c r="BR18" i="1"/>
  <c r="BS18" i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1" i="1" s="1"/>
  <c r="N32" i="1"/>
  <c r="S25" i="1"/>
  <c r="S23" i="1"/>
  <c r="L32" i="1"/>
  <c r="M11" i="1" s="1"/>
  <c r="K32" i="1"/>
  <c r="F32" i="1"/>
  <c r="G16" i="1" s="1"/>
  <c r="C32" i="1"/>
  <c r="D7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BQ23" i="1" l="1"/>
  <c r="FC23" i="1"/>
  <c r="ED8" i="1"/>
  <c r="AK26" i="1"/>
  <c r="ED19" i="1"/>
  <c r="FH30" i="1"/>
  <c r="AN13" i="1"/>
  <c r="BQ7" i="1"/>
  <c r="CK12" i="1"/>
  <c r="ES28" i="1"/>
  <c r="FH22" i="1"/>
  <c r="CK8" i="1"/>
  <c r="ES9" i="1"/>
  <c r="FH29" i="1"/>
  <c r="ES8" i="1"/>
  <c r="M9" i="1"/>
  <c r="EN31" i="1"/>
  <c r="AN21" i="1"/>
  <c r="EN9" i="1"/>
  <c r="ES16" i="1"/>
  <c r="EN22" i="1"/>
  <c r="G26" i="1"/>
  <c r="EN25" i="1"/>
  <c r="S32" i="1"/>
  <c r="EN19" i="1"/>
  <c r="EN16" i="1"/>
  <c r="EN10" i="1"/>
  <c r="EN12" i="1"/>
  <c r="EN20" i="1"/>
  <c r="EN26" i="1"/>
  <c r="EN24" i="1"/>
  <c r="EN17" i="1"/>
  <c r="EN18" i="1"/>
  <c r="EN29" i="1"/>
  <c r="EN8" i="1"/>
  <c r="EN27" i="1"/>
  <c r="EN13" i="1"/>
  <c r="EN30" i="1"/>
  <c r="CK23" i="1"/>
  <c r="AN11" i="1"/>
  <c r="P17" i="1"/>
  <c r="AK18" i="1"/>
  <c r="P26" i="1"/>
  <c r="CA21" i="1"/>
  <c r="CA10" i="1"/>
  <c r="FH21" i="1"/>
  <c r="FM13" i="1"/>
  <c r="CK25" i="1"/>
  <c r="AN17" i="1"/>
  <c r="CK21" i="1"/>
  <c r="CK18" i="1"/>
  <c r="G12" i="1"/>
  <c r="G7" i="1"/>
  <c r="CA25" i="1"/>
  <c r="FH23" i="1"/>
  <c r="AK10" i="1"/>
  <c r="CP19" i="1"/>
  <c r="P11" i="1"/>
  <c r="AK20" i="1"/>
  <c r="AK23" i="1"/>
  <c r="P20" i="1"/>
  <c r="DY21" i="1"/>
  <c r="FH10" i="1"/>
  <c r="AK19" i="1"/>
  <c r="FM22" i="1"/>
  <c r="AK22" i="1"/>
  <c r="AK16" i="1"/>
  <c r="CL32" i="1"/>
  <c r="CM32" i="1" s="1"/>
  <c r="FM17" i="1"/>
  <c r="AK13" i="1"/>
  <c r="AK9" i="1"/>
  <c r="FM30" i="1"/>
  <c r="AK28" i="1"/>
  <c r="AK27" i="1"/>
  <c r="AK17" i="1"/>
  <c r="AK7" i="1"/>
  <c r="FM10" i="1"/>
  <c r="AK15" i="1"/>
  <c r="AK24" i="1"/>
  <c r="AK11" i="1"/>
  <c r="EI19" i="1"/>
  <c r="P9" i="1"/>
  <c r="P7" i="1"/>
  <c r="AK12" i="1"/>
  <c r="AK8" i="1"/>
  <c r="AK25" i="1"/>
  <c r="DY20" i="1"/>
  <c r="FM23" i="1"/>
  <c r="DE26" i="1"/>
  <c r="CP20" i="1"/>
  <c r="CK24" i="1"/>
  <c r="CP12" i="1"/>
  <c r="CK20" i="1"/>
  <c r="G9" i="1"/>
  <c r="DE30" i="1"/>
  <c r="DT21" i="1"/>
  <c r="DY10" i="1"/>
  <c r="ED29" i="1"/>
  <c r="CA30" i="1"/>
  <c r="FH9" i="1"/>
  <c r="FH26" i="1"/>
  <c r="FH28" i="1"/>
  <c r="FI32" i="1"/>
  <c r="FJ32" i="1" s="1"/>
  <c r="FM29" i="1"/>
  <c r="FM8" i="1"/>
  <c r="FM24" i="1"/>
  <c r="DT13" i="1"/>
  <c r="CP7" i="1"/>
  <c r="AN12" i="1"/>
  <c r="AN9" i="1"/>
  <c r="CF10" i="1"/>
  <c r="DE28" i="1"/>
  <c r="DT17" i="1"/>
  <c r="DY27" i="1"/>
  <c r="CA20" i="1"/>
  <c r="FH16" i="1"/>
  <c r="FH25" i="1"/>
  <c r="FH17" i="1"/>
  <c r="FM12" i="1"/>
  <c r="FM31" i="1"/>
  <c r="CK19" i="1"/>
  <c r="CK9" i="1"/>
  <c r="CP13" i="1"/>
  <c r="G19" i="1"/>
  <c r="AN24" i="1"/>
  <c r="DE9" i="1"/>
  <c r="DT10" i="1"/>
  <c r="DY18" i="1"/>
  <c r="EI27" i="1"/>
  <c r="CA16" i="1"/>
  <c r="FH12" i="1"/>
  <c r="FH20" i="1"/>
  <c r="FH8" i="1"/>
  <c r="FM27" i="1"/>
  <c r="FM28" i="1"/>
  <c r="DT24" i="1"/>
  <c r="CP16" i="1"/>
  <c r="CK26" i="1"/>
  <c r="CK22" i="1"/>
  <c r="CK28" i="1"/>
  <c r="CK7" i="1"/>
  <c r="CP28" i="1"/>
  <c r="AN16" i="1"/>
  <c r="AN18" i="1"/>
  <c r="P8" i="1"/>
  <c r="CZ24" i="1"/>
  <c r="DE8" i="1"/>
  <c r="FH27" i="1"/>
  <c r="FH7" i="1"/>
  <c r="FN32" i="1"/>
  <c r="FO32" i="1" s="1"/>
  <c r="FM25" i="1"/>
  <c r="CK30" i="1"/>
  <c r="CK10" i="1"/>
  <c r="CK17" i="1"/>
  <c r="CP10" i="1"/>
  <c r="AN25" i="1"/>
  <c r="CZ28" i="1"/>
  <c r="DY12" i="1"/>
  <c r="EI29" i="1"/>
  <c r="FH19" i="1"/>
  <c r="FH18" i="1"/>
  <c r="FH31" i="1"/>
  <c r="FM19" i="1"/>
  <c r="FM16" i="1"/>
  <c r="GB16" i="1"/>
  <c r="CK29" i="1"/>
  <c r="CP26" i="1"/>
  <c r="CK27" i="1"/>
  <c r="CP18" i="1"/>
  <c r="CK13" i="1"/>
  <c r="AN22" i="1"/>
  <c r="FH24" i="1"/>
  <c r="FC16" i="1"/>
  <c r="AE32" i="1"/>
  <c r="DT28" i="1"/>
  <c r="FR9" i="1"/>
  <c r="CZ26" i="1"/>
  <c r="CZ7" i="1"/>
  <c r="DT12" i="1"/>
  <c r="DT26" i="1"/>
  <c r="ES12" i="1"/>
  <c r="FC27" i="1"/>
  <c r="GB21" i="1"/>
  <c r="CZ18" i="1"/>
  <c r="CZ21" i="1"/>
  <c r="DJ17" i="1"/>
  <c r="DT8" i="1"/>
  <c r="DT16" i="1"/>
  <c r="ES29" i="1"/>
  <c r="FC30" i="1"/>
  <c r="AH18" i="1"/>
  <c r="CZ17" i="1"/>
  <c r="CZ12" i="1"/>
  <c r="DT30" i="1"/>
  <c r="DT22" i="1"/>
  <c r="ES21" i="1"/>
  <c r="FC24" i="1"/>
  <c r="FC21" i="1"/>
  <c r="FR13" i="1"/>
  <c r="FC12" i="1"/>
  <c r="GB29" i="1"/>
  <c r="CF21" i="1"/>
  <c r="AH23" i="1"/>
  <c r="CZ9" i="1"/>
  <c r="DT23" i="1"/>
  <c r="DT19" i="1"/>
  <c r="ES31" i="1"/>
  <c r="ES10" i="1"/>
  <c r="EI21" i="1"/>
  <c r="FC17" i="1"/>
  <c r="CZ8" i="1"/>
  <c r="AH19" i="1"/>
  <c r="AB32" i="1"/>
  <c r="CZ13" i="1"/>
  <c r="DT29" i="1"/>
  <c r="DT20" i="1"/>
  <c r="ES19" i="1"/>
  <c r="ES7" i="1"/>
  <c r="FC31" i="1"/>
  <c r="FC29" i="1"/>
  <c r="FR23" i="1"/>
  <c r="AH24" i="1"/>
  <c r="AH8" i="1"/>
  <c r="G8" i="1"/>
  <c r="P10" i="1"/>
  <c r="DJ7" i="1"/>
  <c r="DT18" i="1"/>
  <c r="DT7" i="1"/>
  <c r="DY13" i="1"/>
  <c r="ED25" i="1"/>
  <c r="EN21" i="1"/>
  <c r="EN23" i="1"/>
  <c r="ET32" i="1"/>
  <c r="EU32" i="1" s="1"/>
  <c r="CA9" i="1"/>
  <c r="FR31" i="1"/>
  <c r="AH10" i="1"/>
  <c r="BV21" i="1"/>
  <c r="DT27" i="1"/>
  <c r="DT25" i="1"/>
  <c r="DY26" i="1"/>
  <c r="ED13" i="1"/>
  <c r="EN28" i="1"/>
  <c r="CA29" i="1"/>
  <c r="FR28" i="1"/>
  <c r="GB8" i="1"/>
  <c r="BV23" i="1"/>
  <c r="M8" i="1"/>
  <c r="M22" i="1"/>
  <c r="M12" i="1"/>
  <c r="AH22" i="1"/>
  <c r="M21" i="1"/>
  <c r="P16" i="1"/>
  <c r="FR24" i="1"/>
  <c r="DJ21" i="1"/>
  <c r="BV10" i="1"/>
  <c r="M17" i="1"/>
  <c r="DY22" i="1"/>
  <c r="ED12" i="1"/>
  <c r="M26" i="1"/>
  <c r="AH25" i="1"/>
  <c r="P24" i="1"/>
  <c r="CP8" i="1"/>
  <c r="DJ19" i="1"/>
  <c r="FR20" i="1"/>
  <c r="AH9" i="1"/>
  <c r="AH11" i="1"/>
  <c r="DJ9" i="1"/>
  <c r="DJ26" i="1"/>
  <c r="DY16" i="1"/>
  <c r="DY17" i="1"/>
  <c r="ED21" i="1"/>
  <c r="BW32" i="1"/>
  <c r="BX32" i="1" s="1"/>
  <c r="BV28" i="1"/>
  <c r="BV13" i="1"/>
  <c r="BV26" i="1"/>
  <c r="AN15" i="1"/>
  <c r="AH20" i="1"/>
  <c r="M24" i="1"/>
  <c r="AH12" i="1"/>
  <c r="AN26" i="1"/>
  <c r="BV9" i="1"/>
  <c r="G20" i="1"/>
  <c r="P25" i="1"/>
  <c r="CZ30" i="1"/>
  <c r="CZ23" i="1"/>
  <c r="DE22" i="1"/>
  <c r="DJ24" i="1"/>
  <c r="ES26" i="1"/>
  <c r="ES18" i="1"/>
  <c r="ES27" i="1"/>
  <c r="EI8" i="1"/>
  <c r="CA28" i="1"/>
  <c r="FC18" i="1"/>
  <c r="FC20" i="1"/>
  <c r="FC28" i="1"/>
  <c r="FM18" i="1"/>
  <c r="FM7" i="1"/>
  <c r="FR30" i="1"/>
  <c r="FR22" i="1"/>
  <c r="FR12" i="1"/>
  <c r="GB27" i="1"/>
  <c r="GB19" i="1"/>
  <c r="AQ17" i="1"/>
  <c r="BV22" i="1"/>
  <c r="BV7" i="1"/>
  <c r="BV18" i="1"/>
  <c r="AN10" i="1"/>
  <c r="AH7" i="1"/>
  <c r="M10" i="1"/>
  <c r="M19" i="1"/>
  <c r="AN20" i="1"/>
  <c r="CZ25" i="1"/>
  <c r="CZ10" i="1"/>
  <c r="DE12" i="1"/>
  <c r="DJ12" i="1"/>
  <c r="ES22" i="1"/>
  <c r="ES13" i="1"/>
  <c r="FC19" i="1"/>
  <c r="FC13" i="1"/>
  <c r="FC22" i="1"/>
  <c r="FM26" i="1"/>
  <c r="FM21" i="1"/>
  <c r="FM9" i="1"/>
  <c r="FR29" i="1"/>
  <c r="FR21" i="1"/>
  <c r="FR10" i="1"/>
  <c r="GB26" i="1"/>
  <c r="GB18" i="1"/>
  <c r="GH32" i="1"/>
  <c r="GI32" i="1" s="1"/>
  <c r="BV19" i="1"/>
  <c r="BV16" i="1"/>
  <c r="GB20" i="1"/>
  <c r="DE17" i="1"/>
  <c r="GB25" i="1"/>
  <c r="GB13" i="1"/>
  <c r="BV30" i="1"/>
  <c r="BV29" i="1"/>
  <c r="BV17" i="1"/>
  <c r="M7" i="1"/>
  <c r="M15" i="1"/>
  <c r="CB32" i="1"/>
  <c r="CC32" i="1" s="1"/>
  <c r="M16" i="1"/>
  <c r="CZ29" i="1"/>
  <c r="CZ20" i="1"/>
  <c r="CZ19" i="1"/>
  <c r="CZ16" i="1"/>
  <c r="DE25" i="1"/>
  <c r="ES30" i="1"/>
  <c r="ES24" i="1"/>
  <c r="ES23" i="1"/>
  <c r="FC7" i="1"/>
  <c r="FC8" i="1"/>
  <c r="FR27" i="1"/>
  <c r="FR19" i="1"/>
  <c r="FR8" i="1"/>
  <c r="GB24" i="1"/>
  <c r="GB12" i="1"/>
  <c r="GB17" i="1"/>
  <c r="GB28" i="1"/>
  <c r="BV12" i="1"/>
  <c r="BV20" i="1"/>
  <c r="BV27" i="1"/>
  <c r="FR26" i="1"/>
  <c r="FR18" i="1"/>
  <c r="FR7" i="1"/>
  <c r="GB31" i="1"/>
  <c r="GB23" i="1"/>
  <c r="GB10" i="1"/>
  <c r="BV24" i="1"/>
  <c r="GB7" i="1"/>
  <c r="M13" i="1"/>
  <c r="BV25" i="1"/>
  <c r="M20" i="1"/>
  <c r="CZ22" i="1"/>
  <c r="DF32" i="1"/>
  <c r="DG32" i="1" s="1"/>
  <c r="DE10" i="1"/>
  <c r="DE16" i="1"/>
  <c r="DJ23" i="1"/>
  <c r="DJ10" i="1"/>
  <c r="ES25" i="1"/>
  <c r="ES17" i="1"/>
  <c r="EI18" i="1"/>
  <c r="FC25" i="1"/>
  <c r="FC9" i="1"/>
  <c r="FC26" i="1"/>
  <c r="FR25" i="1"/>
  <c r="FS32" i="1"/>
  <c r="FT32" i="1" s="1"/>
  <c r="GB30" i="1"/>
  <c r="GB22" i="1"/>
  <c r="GG32" i="1"/>
  <c r="GC32" i="1"/>
  <c r="GD32" i="1" s="1"/>
  <c r="FW13" i="1"/>
  <c r="FW23" i="1"/>
  <c r="FW31" i="1"/>
  <c r="FX32" i="1"/>
  <c r="FY32" i="1" s="1"/>
  <c r="FW16" i="1"/>
  <c r="FW24" i="1"/>
  <c r="FW29" i="1"/>
  <c r="FW17" i="1"/>
  <c r="FW25" i="1"/>
  <c r="FW7" i="1"/>
  <c r="FW18" i="1"/>
  <c r="FW26" i="1"/>
  <c r="FW8" i="1"/>
  <c r="FW19" i="1"/>
  <c r="FW27" i="1"/>
  <c r="FW9" i="1"/>
  <c r="FW20" i="1"/>
  <c r="FW28" i="1"/>
  <c r="FW10" i="1"/>
  <c r="FW21" i="1"/>
  <c r="AQ24" i="1"/>
  <c r="AQ12" i="1"/>
  <c r="AQ18" i="1"/>
  <c r="AQ13" i="1"/>
  <c r="AQ11" i="1"/>
  <c r="AQ19" i="1"/>
  <c r="AQ15" i="1"/>
  <c r="AQ7" i="1"/>
  <c r="AQ21" i="1"/>
  <c r="AQ22" i="1"/>
  <c r="AQ23" i="1"/>
  <c r="AQ16" i="1"/>
  <c r="AQ26" i="1"/>
  <c r="AQ8" i="1"/>
  <c r="AQ9" i="1"/>
  <c r="AQ20" i="1"/>
  <c r="AQ25" i="1"/>
  <c r="EX22" i="1"/>
  <c r="CU30" i="1"/>
  <c r="EX10" i="1"/>
  <c r="AQ10" i="1"/>
  <c r="CF8" i="1"/>
  <c r="CF18" i="1"/>
  <c r="CF26" i="1"/>
  <c r="CF12" i="1"/>
  <c r="CF24" i="1"/>
  <c r="CF7" i="1"/>
  <c r="CF27" i="1"/>
  <c r="CF29" i="1"/>
  <c r="CF9" i="1"/>
  <c r="CF13" i="1"/>
  <c r="CF20" i="1"/>
  <c r="CF17" i="1"/>
  <c r="CF30" i="1"/>
  <c r="CF22" i="1"/>
  <c r="CF23" i="1"/>
  <c r="CG32" i="1"/>
  <c r="CH32" i="1" s="1"/>
  <c r="CF25" i="1"/>
  <c r="CF28" i="1"/>
  <c r="CF19" i="1"/>
  <c r="CU27" i="1"/>
  <c r="CU9" i="1"/>
  <c r="CU19" i="1"/>
  <c r="CU17" i="1"/>
  <c r="CU13" i="1"/>
  <c r="CU28" i="1"/>
  <c r="CU8" i="1"/>
  <c r="CV32" i="1"/>
  <c r="CW32" i="1" s="1"/>
  <c r="CU18" i="1"/>
  <c r="CU21" i="1"/>
  <c r="CU26" i="1"/>
  <c r="CU24" i="1"/>
  <c r="CU22" i="1"/>
  <c r="CU12" i="1"/>
  <c r="CU29" i="1"/>
  <c r="CU7" i="1"/>
  <c r="CU10" i="1"/>
  <c r="CU25" i="1"/>
  <c r="CU20" i="1"/>
  <c r="DA32" i="1"/>
  <c r="DB32" i="1" s="1"/>
  <c r="CU23" i="1"/>
  <c r="EX27" i="1"/>
  <c r="EX21" i="1"/>
  <c r="EX16" i="1"/>
  <c r="EX8" i="1"/>
  <c r="EX26" i="1"/>
  <c r="EX20" i="1"/>
  <c r="EY32" i="1"/>
  <c r="EZ32" i="1" s="1"/>
  <c r="FD32" i="1"/>
  <c r="FE32" i="1" s="1"/>
  <c r="EX29" i="1"/>
  <c r="EX19" i="1"/>
  <c r="EX13" i="1"/>
  <c r="EX25" i="1"/>
  <c r="EX9" i="1"/>
  <c r="EX7" i="1"/>
  <c r="EX28" i="1"/>
  <c r="EX23" i="1"/>
  <c r="EX24" i="1"/>
  <c r="EX12" i="1"/>
  <c r="EX31" i="1"/>
  <c r="EX17" i="1"/>
  <c r="EX18" i="1"/>
  <c r="EX30" i="1"/>
  <c r="FW12" i="1"/>
  <c r="D22" i="1"/>
  <c r="D26" i="1"/>
  <c r="D12" i="1"/>
  <c r="D9" i="1"/>
  <c r="D24" i="1"/>
  <c r="D15" i="1"/>
  <c r="D10" i="1"/>
  <c r="D20" i="1"/>
  <c r="D21" i="1"/>
  <c r="D16" i="1"/>
  <c r="D8" i="1"/>
  <c r="D19" i="1"/>
  <c r="D11" i="1"/>
  <c r="DO21" i="1"/>
  <c r="DO9" i="1"/>
  <c r="DO23" i="1"/>
  <c r="DO19" i="1"/>
  <c r="DU32" i="1"/>
  <c r="DV32" i="1" s="1"/>
  <c r="DO10" i="1"/>
  <c r="DO29" i="1"/>
  <c r="DO30" i="1"/>
  <c r="DO13" i="1"/>
  <c r="DO16" i="1"/>
  <c r="DO28" i="1"/>
  <c r="DO22" i="1"/>
  <c r="DO27" i="1"/>
  <c r="DO25" i="1"/>
  <c r="DO18" i="1"/>
  <c r="DO12" i="1"/>
  <c r="DP32" i="1"/>
  <c r="DQ32" i="1" s="1"/>
  <c r="DO26" i="1"/>
  <c r="DO7" i="1"/>
  <c r="DO8" i="1"/>
  <c r="DO17" i="1"/>
  <c r="V32" i="1"/>
  <c r="DO24" i="1"/>
  <c r="AQ28" i="1"/>
  <c r="D13" i="1"/>
  <c r="BQ26" i="1"/>
  <c r="BQ18" i="1"/>
  <c r="BQ10" i="1"/>
  <c r="BQ25" i="1"/>
  <c r="BQ21" i="1"/>
  <c r="BQ19" i="1"/>
  <c r="BQ17" i="1"/>
  <c r="BQ28" i="1"/>
  <c r="BQ20" i="1"/>
  <c r="BQ29" i="1"/>
  <c r="BQ24" i="1"/>
  <c r="BQ13" i="1"/>
  <c r="BQ12" i="1"/>
  <c r="BQ9" i="1"/>
  <c r="BQ27" i="1"/>
  <c r="BR32" i="1"/>
  <c r="BS32" i="1" s="1"/>
  <c r="BQ22" i="1"/>
  <c r="BQ8" i="1"/>
  <c r="BQ30" i="1"/>
  <c r="FW30" i="1"/>
  <c r="EI25" i="1"/>
  <c r="CP23" i="1"/>
  <c r="P13" i="1"/>
  <c r="P12" i="1"/>
  <c r="AN7" i="1"/>
  <c r="AN19" i="1"/>
  <c r="AH26" i="1"/>
  <c r="AH16" i="1"/>
  <c r="AH15" i="1"/>
  <c r="G22" i="1"/>
  <c r="G21" i="1"/>
  <c r="P15" i="1"/>
  <c r="DE13" i="1"/>
  <c r="DE21" i="1"/>
  <c r="DE27" i="1"/>
  <c r="DJ18" i="1"/>
  <c r="DJ13" i="1"/>
  <c r="DY7" i="1"/>
  <c r="DY30" i="1"/>
  <c r="DY28" i="1"/>
  <c r="ED27" i="1"/>
  <c r="ED22" i="1"/>
  <c r="ED30" i="1"/>
  <c r="EI23" i="1"/>
  <c r="EI22" i="1"/>
  <c r="CA18" i="1"/>
  <c r="CA13" i="1"/>
  <c r="CA7" i="1"/>
  <c r="EI30" i="1"/>
  <c r="CQ32" i="1"/>
  <c r="CR32" i="1" s="1"/>
  <c r="CP27" i="1"/>
  <c r="CP22" i="1"/>
  <c r="P23" i="1"/>
  <c r="P22" i="1"/>
  <c r="P19" i="1"/>
  <c r="DK32" i="1"/>
  <c r="DL32" i="1" s="1"/>
  <c r="DJ22" i="1"/>
  <c r="ED23" i="1"/>
  <c r="ED18" i="1"/>
  <c r="EI20" i="1"/>
  <c r="EI9" i="1"/>
  <c r="CA27" i="1"/>
  <c r="CA17" i="1"/>
  <c r="CP29" i="1"/>
  <c r="CP9" i="1"/>
  <c r="CP17" i="1"/>
  <c r="G10" i="1"/>
  <c r="DE18" i="1"/>
  <c r="DE23" i="1"/>
  <c r="DJ27" i="1"/>
  <c r="DJ30" i="1"/>
  <c r="DY23" i="1"/>
  <c r="DY29" i="1"/>
  <c r="EE32" i="1"/>
  <c r="EF32" i="1" s="1"/>
  <c r="ED28" i="1"/>
  <c r="ED20" i="1"/>
  <c r="ED9" i="1"/>
  <c r="EO32" i="1"/>
  <c r="EP32" i="1" s="1"/>
  <c r="EI17" i="1"/>
  <c r="EI16" i="1"/>
  <c r="EI13" i="1"/>
  <c r="CA26" i="1"/>
  <c r="CA8" i="1"/>
  <c r="CA24" i="1"/>
  <c r="CP24" i="1"/>
  <c r="G15" i="1"/>
  <c r="G11" i="1"/>
  <c r="G13" i="1"/>
  <c r="AH21" i="1"/>
  <c r="AH17" i="1"/>
  <c r="AN23" i="1"/>
  <c r="G17" i="1"/>
  <c r="AN8" i="1"/>
  <c r="DE7" i="1"/>
  <c r="DE24" i="1"/>
  <c r="DJ29" i="1"/>
  <c r="DJ25" i="1"/>
  <c r="DJ8" i="1"/>
  <c r="DZ32" i="1"/>
  <c r="EA32" i="1" s="1"/>
  <c r="DY19" i="1"/>
  <c r="DY8" i="1"/>
  <c r="ED24" i="1"/>
  <c r="ED16" i="1"/>
  <c r="ED26" i="1"/>
  <c r="EI12" i="1"/>
  <c r="EI10" i="1"/>
  <c r="EI24" i="1"/>
  <c r="CA19" i="1"/>
  <c r="CA23" i="1"/>
  <c r="EJ32" i="1"/>
  <c r="EK32" i="1" s="1"/>
  <c r="CP25" i="1"/>
  <c r="CP21" i="1"/>
  <c r="G24" i="1"/>
  <c r="DE29" i="1"/>
  <c r="DE19" i="1"/>
  <c r="DJ28" i="1"/>
  <c r="DJ20" i="1"/>
  <c r="DY24" i="1"/>
  <c r="DY9" i="1"/>
  <c r="ED17" i="1"/>
  <c r="ED7" i="1"/>
  <c r="EI7" i="1"/>
  <c r="EI26" i="1"/>
  <c r="CA22" i="1"/>
  <c r="FH32" i="1" l="1"/>
  <c r="AK32" i="1"/>
  <c r="EN32" i="1"/>
  <c r="CK32" i="1"/>
  <c r="FM32" i="1"/>
  <c r="BV32" i="1"/>
  <c r="DT32" i="1"/>
  <c r="ES32" i="1"/>
  <c r="CZ32" i="1"/>
  <c r="GB32" i="1"/>
  <c r="M32" i="1"/>
  <c r="CP32" i="1"/>
  <c r="D32" i="1"/>
  <c r="P32" i="1"/>
  <c r="FC32" i="1"/>
  <c r="DJ32" i="1"/>
  <c r="AH32" i="1"/>
  <c r="FR32" i="1"/>
  <c r="G32" i="1"/>
  <c r="BQ32" i="1"/>
  <c r="AN32" i="1"/>
  <c r="AQ32" i="1"/>
  <c r="EI32" i="1"/>
  <c r="ED32" i="1"/>
  <c r="DY32" i="1"/>
  <c r="CU32" i="1"/>
  <c r="DE32" i="1"/>
  <c r="DO32" i="1"/>
  <c r="CA32" i="1"/>
  <c r="EX32" i="1"/>
  <c r="CF32" i="1"/>
  <c r="FW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<sst xmlns="http://schemas.openxmlformats.org/spreadsheetml/2006/main" count="624" uniqueCount="198">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</sst>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2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2">
    <xf numFmtId="0" fontId="0" fillId="0" borderId="0"/>
    <xf numFmtId="165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43" fontId="12" fillId="0" borderId="0"/>
    <xf numFmtId="164" fontId="28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9" fillId="0" borderId="0"/>
    <xf numFmtId="165" fontId="2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/>
    <xf numFmtId="43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9" fillId="0" borderId="0">
      <alignment vertical="top"/>
      <protection locked="0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6" fillId="0" borderId="0"/>
    <xf numFmtId="0" fontId="16" fillId="0" borderId="0"/>
    <xf numFmtId="0" fontId="28" fillId="0" borderId="0"/>
    <xf numFmtId="0" fontId="31" fillId="0" borderId="0"/>
    <xf numFmtId="0" fontId="18" fillId="0" borderId="0"/>
    <xf numFmtId="0" fontId="21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11" fillId="0" borderId="0" applyNumberFormat="0" applyFont="0" applyFill="0" applyBorder="0" applyProtection="0"/>
    <xf numFmtId="0" fontId="12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12" fillId="0" borderId="0"/>
    <xf numFmtId="0" fontId="20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0" fillId="0" borderId="0"/>
    <xf numFmtId="0" fontId="10" fillId="0" borderId="0"/>
    <xf numFmtId="0" fontId="12" fillId="0" borderId="0"/>
    <xf numFmtId="0" fontId="14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7" fontId="4" fillId="0" borderId="0">
      <alignment vertical="center"/>
    </xf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0" fillId="0" borderId="0"/>
    <xf numFmtId="0" fontId="3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9" fillId="0" borderId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/>
    <xf numFmtId="0" fontId="2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65" fontId="6" fillId="0" borderId="0" xfId="1" applyFont="1" applyBorder="1" applyAlignment="1"/>
    <xf numFmtId="0" fontId="6" fillId="0" borderId="0" xfId="0" applyFont="1" applyBorder="1" applyAlignment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0" borderId="5" xfId="0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165" fontId="7" fillId="0" borderId="7" xfId="1" applyFont="1" applyFill="1" applyBorder="1" applyAlignment="1">
      <alignment horizontal="center" vertical="center"/>
    </xf>
    <xf numFmtId="166" fontId="7" fillId="0" borderId="8" xfId="136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166" fontId="7" fillId="0" borderId="10" xfId="136" applyNumberFormat="1" applyFont="1" applyFill="1" applyBorder="1" applyAlignment="1">
      <alignment horizontal="center" vertical="center"/>
    </xf>
    <xf numFmtId="166" fontId="7" fillId="2" borderId="8" xfId="136" applyNumberFormat="1" applyFont="1" applyFill="1" applyBorder="1" applyAlignment="1">
      <alignment horizontal="center" vertical="center"/>
    </xf>
    <xf numFmtId="166" fontId="7" fillId="2" borderId="11" xfId="136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/>
    </xf>
    <xf numFmtId="3" fontId="6" fillId="0" borderId="13" xfId="0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center" vertical="center"/>
    </xf>
    <xf numFmtId="166" fontId="6" fillId="0" borderId="15" xfId="136" applyNumberFormat="1" applyFont="1" applyFill="1" applyBorder="1" applyAlignment="1">
      <alignment horizontal="center" vertical="center"/>
    </xf>
    <xf numFmtId="166" fontId="6" fillId="2" borderId="15" xfId="136" applyNumberFormat="1" applyFont="1" applyFill="1" applyBorder="1" applyAlignment="1">
      <alignment horizontal="center" vertical="center"/>
    </xf>
    <xf numFmtId="166" fontId="6" fillId="2" borderId="16" xfId="136" applyNumberFormat="1" applyFont="1" applyFill="1" applyBorder="1" applyAlignment="1">
      <alignment horizontal="center" vertical="center"/>
    </xf>
    <xf numFmtId="166" fontId="8" fillId="0" borderId="5" xfId="136" applyNumberFormat="1" applyFont="1" applyFill="1" applyBorder="1" applyAlignment="1">
      <alignment horizontal="left" vertical="center"/>
    </xf>
    <xf numFmtId="3" fontId="8" fillId="0" borderId="6" xfId="136" applyNumberFormat="1" applyFont="1" applyFill="1" applyBorder="1" applyAlignment="1">
      <alignment horizontal="center" vertical="center"/>
    </xf>
    <xf numFmtId="165" fontId="6" fillId="0" borderId="17" xfId="1" applyFont="1" applyFill="1" applyBorder="1" applyAlignment="1">
      <alignment vertical="center"/>
    </xf>
    <xf numFmtId="10" fontId="6" fillId="0" borderId="8" xfId="137" applyNumberFormat="1" applyFont="1" applyBorder="1" applyAlignment="1">
      <alignment horizontal="center"/>
    </xf>
    <xf numFmtId="1" fontId="6" fillId="0" borderId="0" xfId="137" applyNumberFormat="1" applyFont="1" applyBorder="1" applyAlignment="1">
      <alignment horizontal="center"/>
    </xf>
    <xf numFmtId="10" fontId="6" fillId="0" borderId="0" xfId="137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17" xfId="1" applyFont="1" applyBorder="1" applyAlignment="1">
      <alignment vertical="center"/>
    </xf>
    <xf numFmtId="165" fontId="6" fillId="0" borderId="17" xfId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165" fontId="6" fillId="0" borderId="0" xfId="1" applyFont="1" applyAlignment="1"/>
    <xf numFmtId="166" fontId="8" fillId="0" borderId="0" xfId="136" applyNumberFormat="1" applyFont="1" applyFill="1" applyBorder="1" applyAlignment="1">
      <alignment horizontal="left" vertical="center"/>
    </xf>
    <xf numFmtId="4" fontId="6" fillId="0" borderId="18" xfId="137" applyNumberFormat="1" applyFont="1" applyBorder="1" applyAlignment="1">
      <alignment horizontal="right"/>
    </xf>
    <xf numFmtId="169" fontId="7" fillId="0" borderId="17" xfId="1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3" fontId="6" fillId="0" borderId="19" xfId="0" applyNumberFormat="1" applyFont="1" applyBorder="1" applyAlignment="1"/>
    <xf numFmtId="165" fontId="7" fillId="0" borderId="4" xfId="1" quotePrefix="1" applyFont="1" applyBorder="1" applyAlignment="1"/>
    <xf numFmtId="3" fontId="7" fillId="0" borderId="2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0" fillId="0" borderId="0" xfId="147" applyAlignment="1"/>
    <xf numFmtId="10" fontId="6" fillId="0" borderId="21" xfId="137" applyNumberFormat="1" applyFont="1" applyBorder="1" applyAlignment="1">
      <alignment horizontal="center"/>
    </xf>
    <xf numFmtId="166" fontId="15" fillId="0" borderId="0" xfId="136" applyNumberFormat="1" applyFont="1" applyFill="1" applyBorder="1" applyAlignment="1">
      <alignment horizontal="left" vertical="center"/>
    </xf>
    <xf numFmtId="3" fontId="8" fillId="0" borderId="22" xfId="136" applyNumberFormat="1" applyFont="1" applyFill="1" applyBorder="1" applyAlignment="1">
      <alignment horizontal="center" vertical="center"/>
    </xf>
    <xf numFmtId="3" fontId="8" fillId="0" borderId="23" xfId="136" applyNumberFormat="1" applyFont="1" applyFill="1" applyBorder="1" applyAlignment="1">
      <alignment horizontal="center" vertical="center"/>
    </xf>
    <xf numFmtId="165" fontId="6" fillId="0" borderId="7" xfId="1" applyFont="1" applyBorder="1" applyAlignment="1"/>
    <xf numFmtId="165" fontId="6" fillId="0" borderId="17" xfId="1" applyFont="1" applyBorder="1" applyAlignment="1"/>
    <xf numFmtId="1" fontId="6" fillId="0" borderId="23" xfId="137" applyNumberFormat="1" applyFont="1" applyBorder="1" applyAlignment="1">
      <alignment horizontal="center"/>
    </xf>
    <xf numFmtId="0" fontId="10" fillId="0" borderId="0" xfId="0" applyFont="1"/>
    <xf numFmtId="165" fontId="6" fillId="0" borderId="17" xfId="13" applyFont="1" applyFill="1" applyBorder="1" applyAlignment="1">
      <alignment vertical="center"/>
    </xf>
    <xf numFmtId="10" fontId="6" fillId="0" borderId="8" xfId="141" applyNumberFormat="1" applyFont="1" applyBorder="1" applyAlignment="1">
      <alignment horizontal="center"/>
    </xf>
    <xf numFmtId="166" fontId="7" fillId="3" borderId="11" xfId="136" applyNumberFormat="1" applyFont="1" applyFill="1" applyBorder="1" applyAlignment="1">
      <alignment horizontal="center" vertical="center"/>
    </xf>
    <xf numFmtId="166" fontId="7" fillId="3" borderId="8" xfId="136" applyNumberFormat="1" applyFont="1" applyFill="1" applyBorder="1" applyAlignment="1">
      <alignment horizontal="center" vertical="center"/>
    </xf>
    <xf numFmtId="166" fontId="6" fillId="3" borderId="16" xfId="136" applyNumberFormat="1" applyFont="1" applyFill="1" applyBorder="1" applyAlignment="1">
      <alignment horizontal="center" vertical="center"/>
    </xf>
    <xf numFmtId="166" fontId="6" fillId="3" borderId="15" xfId="136" applyNumberFormat="1" applyFont="1" applyFill="1" applyBorder="1" applyAlignment="1">
      <alignment horizontal="center" vertical="center"/>
    </xf>
    <xf numFmtId="165" fontId="6" fillId="3" borderId="23" xfId="1" applyFont="1" applyFill="1" applyBorder="1" applyAlignment="1"/>
    <xf numFmtId="10" fontId="6" fillId="3" borderId="8" xfId="137" applyNumberFormat="1" applyFont="1" applyFill="1" applyBorder="1" applyAlignment="1">
      <alignment horizontal="center"/>
    </xf>
    <xf numFmtId="165" fontId="6" fillId="3" borderId="23" xfId="13" applyFont="1" applyFill="1" applyBorder="1" applyAlignment="1"/>
    <xf numFmtId="10" fontId="6" fillId="3" borderId="8" xfId="141" applyNumberFormat="1" applyFont="1" applyFill="1" applyBorder="1" applyAlignment="1">
      <alignment horizontal="center"/>
    </xf>
    <xf numFmtId="165" fontId="7" fillId="0" borderId="7" xfId="13" applyFont="1" applyFill="1" applyBorder="1" applyAlignment="1">
      <alignment horizontal="center" vertical="center"/>
    </xf>
    <xf numFmtId="168" fontId="6" fillId="0" borderId="14" xfId="13" applyNumberFormat="1" applyFont="1" applyBorder="1" applyAlignment="1">
      <alignment horizontal="center" vertical="center"/>
    </xf>
    <xf numFmtId="165" fontId="6" fillId="2" borderId="23" xfId="13" applyFont="1" applyFill="1" applyBorder="1" applyAlignment="1"/>
    <xf numFmtId="10" fontId="6" fillId="2" borderId="8" xfId="141" applyNumberFormat="1" applyFont="1" applyFill="1" applyBorder="1" applyAlignment="1">
      <alignment horizontal="center"/>
    </xf>
    <xf numFmtId="10" fontId="6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2" fillId="0" borderId="0" xfId="136" applyNumberFormat="1" applyFont="1" applyFill="1" applyBorder="1" applyAlignment="1">
      <alignment horizontal="left" vertical="center"/>
    </xf>
    <xf numFmtId="166" fontId="8" fillId="4" borderId="5" xfId="136" applyNumberFormat="1" applyFont="1" applyFill="1" applyBorder="1" applyAlignment="1">
      <alignment horizontal="left" vertical="center"/>
    </xf>
    <xf numFmtId="169" fontId="7" fillId="0" borderId="17" xfId="15" applyNumberFormat="1" applyFont="1" applyBorder="1" applyAlignment="1">
      <alignment horizontal="center" vertical="center"/>
    </xf>
    <xf numFmtId="165" fontId="6" fillId="0" borderId="17" xfId="15" applyFont="1" applyFill="1" applyBorder="1" applyAlignment="1">
      <alignment vertical="center"/>
    </xf>
    <xf numFmtId="10" fontId="6" fillId="0" borderId="8" xfId="142" applyNumberFormat="1" applyFont="1" applyBorder="1" applyAlignment="1">
      <alignment horizontal="center"/>
    </xf>
    <xf numFmtId="165" fontId="6" fillId="2" borderId="23" xfId="15" applyFont="1" applyFill="1" applyBorder="1" applyAlignment="1"/>
    <xf numFmtId="10" fontId="6" fillId="2" borderId="8" xfId="142" applyNumberFormat="1" applyFont="1" applyFill="1" applyBorder="1" applyAlignment="1">
      <alignment horizontal="center"/>
    </xf>
    <xf numFmtId="165" fontId="6" fillId="3" borderId="23" xfId="15" applyFont="1" applyFill="1" applyBorder="1" applyAlignment="1"/>
    <xf numFmtId="10" fontId="6" fillId="3" borderId="8" xfId="142" applyNumberFormat="1" applyFont="1" applyFill="1" applyBorder="1" applyAlignment="1">
      <alignment horizontal="center"/>
    </xf>
    <xf numFmtId="167" fontId="7" fillId="0" borderId="26" xfId="136" applyFont="1" applyFill="1" applyBorder="1" applyAlignment="1">
      <alignment horizontal="center" vertical="center"/>
    </xf>
    <xf numFmtId="3" fontId="6" fillId="0" borderId="19" xfId="136" applyNumberFormat="1" applyFont="1" applyFill="1" applyBorder="1" applyAlignment="1">
      <alignment horizontal="center" vertical="center"/>
    </xf>
    <xf numFmtId="165" fontId="6" fillId="0" borderId="27" xfId="1" applyFont="1" applyBorder="1" applyAlignment="1"/>
    <xf numFmtId="10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6" fillId="0" borderId="28" xfId="0" applyNumberFormat="1" applyFont="1" applyBorder="1" applyAlignment="1">
      <alignment horizontal="right"/>
    </xf>
    <xf numFmtId="10" fontId="6" fillId="0" borderId="4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horizontal="center"/>
    </xf>
    <xf numFmtId="165" fontId="6" fillId="0" borderId="28" xfId="0" applyNumberFormat="1" applyFont="1" applyBorder="1" applyAlignment="1">
      <alignment horizontal="center"/>
    </xf>
    <xf numFmtId="10" fontId="6" fillId="0" borderId="3" xfId="0" applyNumberFormat="1" applyFont="1" applyBorder="1" applyAlignment="1"/>
    <xf numFmtId="10" fontId="6" fillId="0" borderId="3" xfId="137" applyNumberFormat="1" applyFont="1" applyBorder="1" applyAlignment="1">
      <alignment horizontal="center"/>
    </xf>
    <xf numFmtId="10" fontId="6" fillId="0" borderId="29" xfId="137" applyNumberFormat="1" applyFont="1" applyBorder="1" applyAlignment="1">
      <alignment horizontal="center"/>
    </xf>
    <xf numFmtId="165" fontId="6" fillId="3" borderId="30" xfId="1" applyFont="1" applyFill="1" applyBorder="1" applyAlignment="1"/>
    <xf numFmtId="10" fontId="6" fillId="3" borderId="29" xfId="137" applyNumberFormat="1" applyFont="1" applyFill="1" applyBorder="1" applyAlignment="1">
      <alignment horizontal="center"/>
    </xf>
    <xf numFmtId="165" fontId="6" fillId="0" borderId="27" xfId="15" applyFont="1" applyBorder="1" applyAlignment="1"/>
    <xf numFmtId="10" fontId="6" fillId="0" borderId="29" xfId="141" applyNumberFormat="1" applyFont="1" applyBorder="1" applyAlignment="1">
      <alignment horizontal="center"/>
    </xf>
    <xf numFmtId="165" fontId="6" fillId="2" borderId="30" xfId="13" applyFont="1" applyFill="1" applyBorder="1" applyAlignment="1"/>
    <xf numFmtId="10" fontId="6" fillId="2" borderId="29" xfId="141" applyNumberFormat="1" applyFont="1" applyFill="1" applyBorder="1" applyAlignment="1">
      <alignment horizontal="center"/>
    </xf>
    <xf numFmtId="3" fontId="8" fillId="0" borderId="19" xfId="136" applyNumberFormat="1" applyFont="1" applyFill="1" applyBorder="1" applyAlignment="1">
      <alignment horizontal="center" vertical="center"/>
    </xf>
    <xf numFmtId="165" fontId="6" fillId="0" borderId="27" xfId="15" applyFont="1" applyFill="1" applyBorder="1" applyAlignment="1">
      <alignment vertical="center"/>
    </xf>
    <xf numFmtId="10" fontId="6" fillId="2" borderId="3" xfId="141" applyNumberFormat="1" applyFont="1" applyFill="1" applyBorder="1" applyAlignment="1">
      <alignment horizontal="center"/>
    </xf>
    <xf numFmtId="0" fontId="12" fillId="0" borderId="0" xfId="62" applyFont="1"/>
    <xf numFmtId="0" fontId="12" fillId="0" borderId="0" xfId="62" applyFont="1" applyAlignment="1">
      <alignment horizontal="center"/>
    </xf>
    <xf numFmtId="0" fontId="3" fillId="0" borderId="0" xfId="148" applyFill="1"/>
    <xf numFmtId="0" fontId="3" fillId="0" borderId="0" xfId="148"/>
    <xf numFmtId="0" fontId="3" fillId="0" borderId="0" xfId="148" applyFont="1" applyAlignment="1">
      <alignment horizontal="left"/>
    </xf>
    <xf numFmtId="0" fontId="25" fillId="0" borderId="0" xfId="148" applyFont="1"/>
    <xf numFmtId="0" fontId="12" fillId="0" borderId="0" xfId="62" applyFont="1" applyAlignment="1">
      <alignment wrapText="1"/>
    </xf>
    <xf numFmtId="0" fontId="24" fillId="0" borderId="0" xfId="62" applyFont="1"/>
    <xf numFmtId="0" fontId="24" fillId="0" borderId="0" xfId="62" applyFont="1" applyAlignment="1">
      <alignment horizontal="center"/>
    </xf>
    <xf numFmtId="0" fontId="23" fillId="0" borderId="0" xfId="62" applyFont="1"/>
    <xf numFmtId="0" fontId="12" fillId="0" borderId="0" xfId="0" applyFont="1" applyAlignment="1">
      <alignment horizontal="center"/>
    </xf>
    <xf numFmtId="17" fontId="7" fillId="0" borderId="19" xfId="0" quotePrefix="1" applyNumberFormat="1" applyFont="1" applyBorder="1" applyAlignment="1">
      <alignment horizontal="center"/>
    </xf>
    <xf numFmtId="17" fontId="7" fillId="0" borderId="4" xfId="0" quotePrefix="1" applyNumberFormat="1" applyFont="1" applyBorder="1" applyAlignment="1">
      <alignment horizontal="center"/>
    </xf>
    <xf numFmtId="17" fontId="7" fillId="0" borderId="3" xfId="0" quotePrefix="1" applyNumberFormat="1" applyFont="1" applyBorder="1" applyAlignment="1">
      <alignment horizontal="center"/>
    </xf>
    <xf numFmtId="166" fontId="7" fillId="2" borderId="24" xfId="136" applyNumberFormat="1" applyFont="1" applyFill="1" applyBorder="1" applyAlignment="1">
      <alignment horizontal="center" vertical="center"/>
    </xf>
    <xf numFmtId="166" fontId="7" fillId="2" borderId="25" xfId="136" applyNumberFormat="1" applyFont="1" applyFill="1" applyBorder="1" applyAlignment="1">
      <alignment horizontal="center" vertical="center"/>
    </xf>
    <xf numFmtId="166" fontId="7" fillId="3" borderId="24" xfId="136" applyNumberFormat="1" applyFont="1" applyFill="1" applyBorder="1" applyAlignment="1">
      <alignment horizontal="center" vertical="center"/>
    </xf>
    <xf numFmtId="166" fontId="7" fillId="3" borderId="25" xfId="136" applyNumberFormat="1" applyFont="1" applyFill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7" fillId="0" borderId="4" xfId="0" quotePrefix="1" applyNumberFormat="1" applyFont="1" applyBorder="1" applyAlignment="1">
      <alignment horizontal="center"/>
    </xf>
    <xf numFmtId="170" fontId="7" fillId="0" borderId="19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</cellXfs>
  <cellStyles count="17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4 3" xfId="168" xr:uid="{B71EC5E3-0CEF-4174-A1D9-521D6C38AF35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19 2" xfId="163" xr:uid="{0CD8FA9F-C479-4B35-9A38-DBBF4B520518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2 5" xfId="169" xr:uid="{D5F1B333-2AD2-4520-ABD2-37607A6E2F97}"/>
    <cellStyle name="Comma 2 3" xfId="21" xr:uid="{00000000-0005-0000-0000-000014000000}"/>
    <cellStyle name="Comma 2 4" xfId="22" xr:uid="{00000000-0005-0000-0000-000015000000}"/>
    <cellStyle name="Comma 2 5" xfId="165" xr:uid="{E4268040-2D9E-4CA4-AA66-FA0E2AA893A9}"/>
    <cellStyle name="Comma 20" xfId="149" xr:uid="{00000000-0005-0000-0000-0000C1000000}"/>
    <cellStyle name="Comma 21" xfId="162" xr:uid="{00000000-0005-0000-0000-0000CE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2 3" xfId="166" xr:uid="{CC56CB39-F70C-4633-A95D-63177E39EEF3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11" xfId="170" xr:uid="{280187EA-C8F8-457E-AB69-411B648D2966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2 2 3" xfId="167" xr:uid="{5DA09D17-CB78-4682-9046-7AB3D0238691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19 2" xfId="171" xr:uid="{73849C5A-A55F-49E1-8FB7-0A2F32AB931A}"/>
    <cellStyle name="Normal 2" xfId="76" xr:uid="{00000000-0005-0000-0000-00004C000000}"/>
    <cellStyle name="Normal 2 10" xfId="77" xr:uid="{00000000-0005-0000-0000-00004D000000}"/>
    <cellStyle name="Normal 2 11" xfId="164" xr:uid="{F9D19C34-FB7C-45D7-84ED-7272E08C9591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GV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4.7109375" style="2" customWidth="1"/>
    <col min="186" max="187" width="9.140625" style="2"/>
    <col min="188" max="188" width="16.140625" style="2" customWidth="1"/>
    <col min="189" max="189" width="9.140625" style="2"/>
    <col min="190" max="190" width="13.5703125" style="2" customWidth="1"/>
    <col min="191" max="192" width="9.140625" style="2"/>
    <col min="193" max="193" width="16.140625" style="2" customWidth="1"/>
    <col min="194" max="194" width="9.140625" style="2"/>
    <col min="195" max="195" width="13.42578125" style="2" customWidth="1"/>
    <col min="196" max="197" width="9.140625" style="2"/>
    <col min="198" max="198" width="18.140625" style="2" customWidth="1"/>
    <col min="199" max="199" width="9.140625" style="2"/>
    <col min="200" max="200" width="12.42578125" style="2" customWidth="1"/>
    <col min="201" max="202" width="9.140625" style="2"/>
    <col min="203" max="203" width="15.7109375" style="2" customWidth="1"/>
    <col min="204" max="204" width="9.140625" style="2"/>
    <col min="205" max="205" width="15.28515625" style="2" customWidth="1"/>
    <col min="206" max="207" width="9.140625" style="2"/>
    <col min="208" max="208" width="14.85546875" style="2" customWidth="1"/>
    <col min="209" max="212" width="9.140625" style="2"/>
    <col min="213" max="213" width="14.7109375" style="2" customWidth="1"/>
    <col min="214" max="16384" width="9.140625" style="2"/>
  </cols>
  <sheetData>
    <row r="1" spans="1:216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1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16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21" t="s">
        <v>27</v>
      </c>
      <c r="O3" s="122"/>
      <c r="P3" s="122"/>
      <c r="Q3" s="121" t="s">
        <v>28</v>
      </c>
      <c r="R3" s="122"/>
      <c r="S3" s="122"/>
      <c r="T3" s="119" t="s">
        <v>29</v>
      </c>
      <c r="U3" s="123"/>
      <c r="V3" s="123"/>
      <c r="W3" s="119" t="s">
        <v>30</v>
      </c>
      <c r="X3" s="123"/>
      <c r="Y3" s="123"/>
      <c r="Z3" s="119" t="s">
        <v>31</v>
      </c>
      <c r="AA3" s="123"/>
      <c r="AB3" s="123"/>
      <c r="AC3" s="119" t="s">
        <v>33</v>
      </c>
      <c r="AD3" s="120"/>
      <c r="AE3" s="120"/>
      <c r="AF3" s="119" t="s">
        <v>34</v>
      </c>
      <c r="AG3" s="120"/>
      <c r="AH3" s="120"/>
      <c r="AI3" s="119" t="s">
        <v>38</v>
      </c>
      <c r="AJ3" s="120"/>
      <c r="AK3" s="120"/>
      <c r="AL3" s="119" t="s">
        <v>40</v>
      </c>
      <c r="AM3" s="120"/>
      <c r="AN3" s="120"/>
      <c r="AO3" s="119" t="s">
        <v>41</v>
      </c>
      <c r="AP3" s="120"/>
      <c r="AQ3" s="120"/>
      <c r="AR3" s="119" t="s">
        <v>42</v>
      </c>
      <c r="AS3" s="120"/>
      <c r="AT3" s="120"/>
      <c r="AU3" s="124" t="s">
        <v>44</v>
      </c>
      <c r="AV3" s="125"/>
      <c r="AW3" s="125"/>
      <c r="AX3" s="125"/>
      <c r="AY3" s="126"/>
      <c r="AZ3" s="112" t="s">
        <v>46</v>
      </c>
      <c r="BA3" s="113"/>
      <c r="BB3" s="113"/>
      <c r="BC3" s="113"/>
      <c r="BD3" s="114"/>
      <c r="BE3" s="112" t="s">
        <v>143</v>
      </c>
      <c r="BF3" s="113"/>
      <c r="BG3" s="113"/>
      <c r="BH3" s="113"/>
      <c r="BI3" s="114"/>
      <c r="BJ3" s="112" t="s">
        <v>162</v>
      </c>
      <c r="BK3" s="113"/>
      <c r="BL3" s="113"/>
      <c r="BM3" s="113"/>
      <c r="BN3" s="114"/>
      <c r="BO3" s="112" t="s">
        <v>163</v>
      </c>
      <c r="BP3" s="113"/>
      <c r="BQ3" s="113"/>
      <c r="BR3" s="113"/>
      <c r="BS3" s="114"/>
      <c r="BT3" s="112" t="s">
        <v>164</v>
      </c>
      <c r="BU3" s="113"/>
      <c r="BV3" s="113"/>
      <c r="BW3" s="113"/>
      <c r="BX3" s="114"/>
      <c r="BY3" s="112" t="s">
        <v>184</v>
      </c>
      <c r="BZ3" s="113"/>
      <c r="CA3" s="113"/>
      <c r="CB3" s="113"/>
      <c r="CC3" s="114"/>
      <c r="CD3" s="112" t="s">
        <v>165</v>
      </c>
      <c r="CE3" s="113"/>
      <c r="CF3" s="113"/>
      <c r="CG3" s="113"/>
      <c r="CH3" s="114"/>
      <c r="CI3" s="112" t="s">
        <v>166</v>
      </c>
      <c r="CJ3" s="113"/>
      <c r="CK3" s="113"/>
      <c r="CL3" s="113"/>
      <c r="CM3" s="114"/>
      <c r="CN3" s="112" t="s">
        <v>167</v>
      </c>
      <c r="CO3" s="113"/>
      <c r="CP3" s="113"/>
      <c r="CQ3" s="113"/>
      <c r="CR3" s="114"/>
      <c r="CS3" s="112" t="s">
        <v>168</v>
      </c>
      <c r="CT3" s="113"/>
      <c r="CU3" s="113"/>
      <c r="CV3" s="113"/>
      <c r="CW3" s="114"/>
      <c r="CX3" s="112" t="s">
        <v>169</v>
      </c>
      <c r="CY3" s="113"/>
      <c r="CZ3" s="113"/>
      <c r="DA3" s="113"/>
      <c r="DB3" s="114"/>
      <c r="DC3" s="112" t="s">
        <v>170</v>
      </c>
      <c r="DD3" s="113"/>
      <c r="DE3" s="113"/>
      <c r="DF3" s="113"/>
      <c r="DG3" s="114"/>
      <c r="DH3" s="112" t="s">
        <v>171</v>
      </c>
      <c r="DI3" s="113"/>
      <c r="DJ3" s="113"/>
      <c r="DK3" s="113"/>
      <c r="DL3" s="114"/>
      <c r="DM3" s="112" t="s">
        <v>172</v>
      </c>
      <c r="DN3" s="113"/>
      <c r="DO3" s="113"/>
      <c r="DP3" s="113"/>
      <c r="DQ3" s="114"/>
      <c r="DR3" s="112" t="s">
        <v>173</v>
      </c>
      <c r="DS3" s="113"/>
      <c r="DT3" s="113"/>
      <c r="DU3" s="113"/>
      <c r="DV3" s="114"/>
      <c r="DW3" s="112" t="s">
        <v>174</v>
      </c>
      <c r="DX3" s="113"/>
      <c r="DY3" s="113"/>
      <c r="DZ3" s="113"/>
      <c r="EA3" s="114"/>
      <c r="EB3" s="112" t="s">
        <v>180</v>
      </c>
      <c r="EC3" s="113"/>
      <c r="ED3" s="113"/>
      <c r="EE3" s="113"/>
      <c r="EF3" s="114"/>
      <c r="EG3" s="112" t="s">
        <v>183</v>
      </c>
      <c r="EH3" s="113"/>
      <c r="EI3" s="113"/>
      <c r="EJ3" s="113"/>
      <c r="EK3" s="114"/>
      <c r="EL3" s="112" t="s">
        <v>181</v>
      </c>
      <c r="EM3" s="113"/>
      <c r="EN3" s="113"/>
      <c r="EO3" s="113"/>
      <c r="EP3" s="114"/>
      <c r="EQ3" s="112" t="s">
        <v>182</v>
      </c>
      <c r="ER3" s="113"/>
      <c r="ES3" s="113"/>
      <c r="ET3" s="113"/>
      <c r="EU3" s="114"/>
      <c r="EV3" s="112" t="s">
        <v>185</v>
      </c>
      <c r="EW3" s="113"/>
      <c r="EX3" s="113"/>
      <c r="EY3" s="113"/>
      <c r="EZ3" s="114"/>
      <c r="FA3" s="112" t="s">
        <v>186</v>
      </c>
      <c r="FB3" s="113"/>
      <c r="FC3" s="113"/>
      <c r="FD3" s="113"/>
      <c r="FE3" s="114"/>
      <c r="FF3" s="112" t="s">
        <v>187</v>
      </c>
      <c r="FG3" s="113"/>
      <c r="FH3" s="113"/>
      <c r="FI3" s="113"/>
      <c r="FJ3" s="114"/>
      <c r="FK3" s="112" t="s">
        <v>188</v>
      </c>
      <c r="FL3" s="113"/>
      <c r="FM3" s="113"/>
      <c r="FN3" s="113"/>
      <c r="FO3" s="114"/>
      <c r="FP3" s="112" t="s">
        <v>189</v>
      </c>
      <c r="FQ3" s="113"/>
      <c r="FR3" s="113"/>
      <c r="FS3" s="113"/>
      <c r="FT3" s="114"/>
      <c r="FU3" s="112" t="s">
        <v>190</v>
      </c>
      <c r="FV3" s="113"/>
      <c r="FW3" s="113"/>
      <c r="FX3" s="113"/>
      <c r="FY3" s="114"/>
      <c r="FZ3" s="112" t="s">
        <v>191</v>
      </c>
      <c r="GA3" s="113"/>
      <c r="GB3" s="113"/>
      <c r="GC3" s="113"/>
      <c r="GD3" s="114"/>
      <c r="GE3" s="112" t="s">
        <v>192</v>
      </c>
      <c r="GF3" s="113"/>
      <c r="GG3" s="113"/>
      <c r="GH3" s="113"/>
      <c r="GI3" s="114"/>
      <c r="GJ3" s="112" t="s">
        <v>193</v>
      </c>
      <c r="GK3" s="113"/>
      <c r="GL3" s="113"/>
      <c r="GM3" s="113"/>
      <c r="GN3" s="114"/>
      <c r="GO3" s="112" t="s">
        <v>194</v>
      </c>
      <c r="GP3" s="113"/>
      <c r="GQ3" s="113"/>
      <c r="GR3" s="113"/>
      <c r="GS3" s="114"/>
      <c r="GT3" s="112" t="s">
        <v>195</v>
      </c>
      <c r="GU3" s="113"/>
      <c r="GV3" s="113"/>
      <c r="GW3" s="113"/>
      <c r="GX3" s="114"/>
      <c r="GY3" s="112" t="s">
        <v>196</v>
      </c>
      <c r="GZ3" s="113"/>
      <c r="HA3" s="113"/>
      <c r="HB3" s="113"/>
      <c r="HC3" s="114"/>
      <c r="HD3" s="112" t="s">
        <v>197</v>
      </c>
      <c r="HE3" s="113"/>
      <c r="HF3" s="113"/>
      <c r="HG3" s="113"/>
      <c r="HH3" s="114"/>
    </row>
    <row r="4" spans="1:216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17" t="s">
        <v>9</v>
      </c>
      <c r="AY4" s="118"/>
      <c r="AZ4" s="15" t="s">
        <v>6</v>
      </c>
      <c r="BA4" s="13" t="s">
        <v>7</v>
      </c>
      <c r="BB4" s="16" t="s">
        <v>8</v>
      </c>
      <c r="BC4" s="117" t="s">
        <v>9</v>
      </c>
      <c r="BD4" s="118"/>
      <c r="BE4" s="15" t="s">
        <v>6</v>
      </c>
      <c r="BF4" s="13" t="s">
        <v>7</v>
      </c>
      <c r="BG4" s="16" t="s">
        <v>8</v>
      </c>
      <c r="BH4" s="117" t="s">
        <v>9</v>
      </c>
      <c r="BI4" s="118"/>
      <c r="BJ4" s="15" t="s">
        <v>6</v>
      </c>
      <c r="BK4" s="65" t="s">
        <v>7</v>
      </c>
      <c r="BL4" s="16" t="s">
        <v>8</v>
      </c>
      <c r="BM4" s="115" t="s">
        <v>9</v>
      </c>
      <c r="BN4" s="116"/>
      <c r="BO4" s="15" t="s">
        <v>6</v>
      </c>
      <c r="BP4" s="65" t="s">
        <v>7</v>
      </c>
      <c r="BQ4" s="16" t="s">
        <v>8</v>
      </c>
      <c r="BR4" s="115" t="s">
        <v>9</v>
      </c>
      <c r="BS4" s="116"/>
      <c r="BT4" s="15" t="s">
        <v>6</v>
      </c>
      <c r="BU4" s="65" t="s">
        <v>7</v>
      </c>
      <c r="BV4" s="16" t="s">
        <v>8</v>
      </c>
      <c r="BW4" s="115" t="s">
        <v>9</v>
      </c>
      <c r="BX4" s="116"/>
      <c r="BY4" s="15" t="s">
        <v>6</v>
      </c>
      <c r="BZ4" s="65" t="s">
        <v>7</v>
      </c>
      <c r="CA4" s="16" t="s">
        <v>8</v>
      </c>
      <c r="CB4" s="115" t="s">
        <v>9</v>
      </c>
      <c r="CC4" s="116"/>
      <c r="CD4" s="15" t="s">
        <v>6</v>
      </c>
      <c r="CE4" s="65" t="s">
        <v>7</v>
      </c>
      <c r="CF4" s="16" t="s">
        <v>8</v>
      </c>
      <c r="CG4" s="115" t="s">
        <v>9</v>
      </c>
      <c r="CH4" s="116"/>
      <c r="CI4" s="15" t="s">
        <v>6</v>
      </c>
      <c r="CJ4" s="65" t="s">
        <v>7</v>
      </c>
      <c r="CK4" s="16" t="s">
        <v>8</v>
      </c>
      <c r="CL4" s="115" t="s">
        <v>9</v>
      </c>
      <c r="CM4" s="116"/>
      <c r="CN4" s="15" t="s">
        <v>6</v>
      </c>
      <c r="CO4" s="65" t="s">
        <v>7</v>
      </c>
      <c r="CP4" s="16" t="s">
        <v>8</v>
      </c>
      <c r="CQ4" s="115" t="s">
        <v>9</v>
      </c>
      <c r="CR4" s="116"/>
      <c r="CS4" s="15" t="s">
        <v>6</v>
      </c>
      <c r="CT4" s="65" t="s">
        <v>7</v>
      </c>
      <c r="CU4" s="16" t="s">
        <v>8</v>
      </c>
      <c r="CV4" s="115" t="s">
        <v>9</v>
      </c>
      <c r="CW4" s="116"/>
      <c r="CX4" s="15" t="s">
        <v>6</v>
      </c>
      <c r="CY4" s="65" t="s">
        <v>7</v>
      </c>
      <c r="CZ4" s="16" t="s">
        <v>8</v>
      </c>
      <c r="DA4" s="115" t="s">
        <v>9</v>
      </c>
      <c r="DB4" s="116"/>
      <c r="DC4" s="15" t="s">
        <v>6</v>
      </c>
      <c r="DD4" s="65" t="s">
        <v>7</v>
      </c>
      <c r="DE4" s="16" t="s">
        <v>8</v>
      </c>
      <c r="DF4" s="115" t="s">
        <v>9</v>
      </c>
      <c r="DG4" s="116"/>
      <c r="DH4" s="15" t="s">
        <v>6</v>
      </c>
      <c r="DI4" s="65" t="s">
        <v>7</v>
      </c>
      <c r="DJ4" s="16" t="s">
        <v>8</v>
      </c>
      <c r="DK4" s="115" t="s">
        <v>9</v>
      </c>
      <c r="DL4" s="116"/>
      <c r="DM4" s="15" t="s">
        <v>6</v>
      </c>
      <c r="DN4" s="65" t="s">
        <v>7</v>
      </c>
      <c r="DO4" s="16" t="s">
        <v>8</v>
      </c>
      <c r="DP4" s="115" t="s">
        <v>9</v>
      </c>
      <c r="DQ4" s="116"/>
      <c r="DR4" s="15" t="s">
        <v>6</v>
      </c>
      <c r="DS4" s="65" t="s">
        <v>7</v>
      </c>
      <c r="DT4" s="16" t="s">
        <v>8</v>
      </c>
      <c r="DU4" s="115" t="s">
        <v>9</v>
      </c>
      <c r="DV4" s="116"/>
      <c r="DW4" s="15" t="s">
        <v>6</v>
      </c>
      <c r="DX4" s="65" t="s">
        <v>7</v>
      </c>
      <c r="DY4" s="16" t="s">
        <v>8</v>
      </c>
      <c r="DZ4" s="115" t="s">
        <v>9</v>
      </c>
      <c r="EA4" s="116"/>
      <c r="EB4" s="15" t="s">
        <v>6</v>
      </c>
      <c r="EC4" s="65" t="s">
        <v>7</v>
      </c>
      <c r="ED4" s="16" t="s">
        <v>8</v>
      </c>
      <c r="EE4" s="115" t="s">
        <v>9</v>
      </c>
      <c r="EF4" s="116"/>
      <c r="EG4" s="15" t="s">
        <v>6</v>
      </c>
      <c r="EH4" s="65" t="s">
        <v>7</v>
      </c>
      <c r="EI4" s="16" t="s">
        <v>8</v>
      </c>
      <c r="EJ4" s="115" t="s">
        <v>9</v>
      </c>
      <c r="EK4" s="116"/>
      <c r="EL4" s="15" t="s">
        <v>6</v>
      </c>
      <c r="EM4" s="65" t="s">
        <v>7</v>
      </c>
      <c r="EN4" s="16" t="s">
        <v>8</v>
      </c>
      <c r="EO4" s="115" t="s">
        <v>9</v>
      </c>
      <c r="EP4" s="116"/>
      <c r="EQ4" s="15" t="s">
        <v>6</v>
      </c>
      <c r="ER4" s="65" t="s">
        <v>7</v>
      </c>
      <c r="ES4" s="16" t="s">
        <v>8</v>
      </c>
      <c r="ET4" s="115" t="s">
        <v>9</v>
      </c>
      <c r="EU4" s="116"/>
      <c r="EV4" s="15" t="s">
        <v>6</v>
      </c>
      <c r="EW4" s="65" t="s">
        <v>7</v>
      </c>
      <c r="EX4" s="16" t="s">
        <v>8</v>
      </c>
      <c r="EY4" s="115" t="s">
        <v>9</v>
      </c>
      <c r="EZ4" s="116"/>
      <c r="FA4" s="15" t="s">
        <v>6</v>
      </c>
      <c r="FB4" s="65" t="s">
        <v>7</v>
      </c>
      <c r="FC4" s="16" t="s">
        <v>8</v>
      </c>
      <c r="FD4" s="115" t="s">
        <v>9</v>
      </c>
      <c r="FE4" s="116"/>
      <c r="FF4" s="15" t="s">
        <v>6</v>
      </c>
      <c r="FG4" s="65" t="s">
        <v>7</v>
      </c>
      <c r="FH4" s="16" t="s">
        <v>8</v>
      </c>
      <c r="FI4" s="115" t="s">
        <v>9</v>
      </c>
      <c r="FJ4" s="116"/>
      <c r="FK4" s="15" t="s">
        <v>6</v>
      </c>
      <c r="FL4" s="65" t="s">
        <v>7</v>
      </c>
      <c r="FM4" s="16" t="s">
        <v>8</v>
      </c>
      <c r="FN4" s="115" t="s">
        <v>9</v>
      </c>
      <c r="FO4" s="116"/>
      <c r="FP4" s="15" t="s">
        <v>6</v>
      </c>
      <c r="FQ4" s="65" t="s">
        <v>7</v>
      </c>
      <c r="FR4" s="16" t="s">
        <v>8</v>
      </c>
      <c r="FS4" s="115" t="s">
        <v>9</v>
      </c>
      <c r="FT4" s="116"/>
      <c r="FU4" s="15" t="s">
        <v>6</v>
      </c>
      <c r="FV4" s="65" t="s">
        <v>7</v>
      </c>
      <c r="FW4" s="16" t="s">
        <v>8</v>
      </c>
      <c r="FX4" s="115" t="s">
        <v>9</v>
      </c>
      <c r="FY4" s="116"/>
      <c r="FZ4" s="15" t="s">
        <v>6</v>
      </c>
      <c r="GA4" s="65" t="s">
        <v>7</v>
      </c>
      <c r="GB4" s="16" t="s">
        <v>8</v>
      </c>
      <c r="GC4" s="115" t="s">
        <v>9</v>
      </c>
      <c r="GD4" s="116"/>
      <c r="GE4" s="15" t="s">
        <v>6</v>
      </c>
      <c r="GF4" s="65" t="s">
        <v>7</v>
      </c>
      <c r="GG4" s="16" t="s">
        <v>8</v>
      </c>
      <c r="GH4" s="115" t="s">
        <v>9</v>
      </c>
      <c r="GI4" s="116"/>
      <c r="GJ4" s="15" t="s">
        <v>6</v>
      </c>
      <c r="GK4" s="65" t="s">
        <v>7</v>
      </c>
      <c r="GL4" s="16" t="s">
        <v>8</v>
      </c>
      <c r="GM4" s="115" t="s">
        <v>9</v>
      </c>
      <c r="GN4" s="116"/>
      <c r="GO4" s="15" t="s">
        <v>6</v>
      </c>
      <c r="GP4" s="65" t="s">
        <v>7</v>
      </c>
      <c r="GQ4" s="16" t="s">
        <v>8</v>
      </c>
      <c r="GR4" s="115" t="s">
        <v>9</v>
      </c>
      <c r="GS4" s="116"/>
      <c r="GT4" s="15" t="s">
        <v>6</v>
      </c>
      <c r="GU4" s="65" t="s">
        <v>7</v>
      </c>
      <c r="GV4" s="16" t="s">
        <v>8</v>
      </c>
      <c r="GW4" s="115" t="s">
        <v>9</v>
      </c>
      <c r="GX4" s="116"/>
      <c r="GY4" s="15" t="s">
        <v>6</v>
      </c>
      <c r="GZ4" s="65" t="s">
        <v>7</v>
      </c>
      <c r="HA4" s="16" t="s">
        <v>8</v>
      </c>
      <c r="HB4" s="115" t="s">
        <v>9</v>
      </c>
      <c r="HC4" s="116"/>
      <c r="HD4" s="15" t="s">
        <v>6</v>
      </c>
      <c r="HE4" s="65" t="s">
        <v>7</v>
      </c>
      <c r="HF4" s="16" t="s">
        <v>8</v>
      </c>
      <c r="HG4" s="115" t="s">
        <v>9</v>
      </c>
      <c r="HH4" s="116"/>
    </row>
    <row r="5" spans="1:216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  <c r="GE5" s="12" t="s">
        <v>13</v>
      </c>
      <c r="GF5" s="73">
        <v>45688</v>
      </c>
      <c r="GG5" s="14" t="s">
        <v>10</v>
      </c>
      <c r="GH5" s="18" t="s">
        <v>11</v>
      </c>
      <c r="GI5" s="17" t="s">
        <v>12</v>
      </c>
      <c r="GJ5" s="12" t="s">
        <v>13</v>
      </c>
      <c r="GK5" s="73">
        <v>45716</v>
      </c>
      <c r="GL5" s="14" t="s">
        <v>10</v>
      </c>
      <c r="GM5" s="18" t="s">
        <v>11</v>
      </c>
      <c r="GN5" s="17" t="s">
        <v>12</v>
      </c>
      <c r="GO5" s="12" t="s">
        <v>13</v>
      </c>
      <c r="GP5" s="73">
        <v>45747</v>
      </c>
      <c r="GQ5" s="14" t="s">
        <v>10</v>
      </c>
      <c r="GR5" s="18" t="s">
        <v>11</v>
      </c>
      <c r="GS5" s="17" t="s">
        <v>12</v>
      </c>
      <c r="GT5" s="12" t="s">
        <v>13</v>
      </c>
      <c r="GU5" s="73">
        <v>45777</v>
      </c>
      <c r="GV5" s="14" t="s">
        <v>10</v>
      </c>
      <c r="GW5" s="18" t="s">
        <v>11</v>
      </c>
      <c r="GX5" s="17" t="s">
        <v>12</v>
      </c>
      <c r="GY5" s="12" t="s">
        <v>13</v>
      </c>
      <c r="GZ5" s="73">
        <v>45807</v>
      </c>
      <c r="HA5" s="14" t="s">
        <v>10</v>
      </c>
      <c r="HB5" s="18" t="s">
        <v>11</v>
      </c>
      <c r="HC5" s="17" t="s">
        <v>12</v>
      </c>
      <c r="HD5" s="12" t="s">
        <v>13</v>
      </c>
      <c r="HE5" s="73">
        <v>45838</v>
      </c>
      <c r="HF5" s="14" t="s">
        <v>10</v>
      </c>
      <c r="HG5" s="18" t="s">
        <v>11</v>
      </c>
      <c r="HH5" s="17" t="s">
        <v>12</v>
      </c>
    </row>
    <row r="6" spans="1:216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  <c r="GE6" s="20"/>
      <c r="GF6" s="66" t="s">
        <v>14</v>
      </c>
      <c r="GG6" s="22"/>
      <c r="GH6" s="24" t="s">
        <v>14</v>
      </c>
      <c r="GI6" s="23"/>
      <c r="GJ6" s="20"/>
      <c r="GK6" s="66" t="s">
        <v>14</v>
      </c>
      <c r="GL6" s="22"/>
      <c r="GM6" s="24" t="s">
        <v>14</v>
      </c>
      <c r="GN6" s="23"/>
      <c r="GO6" s="20"/>
      <c r="GP6" s="66" t="s">
        <v>14</v>
      </c>
      <c r="GQ6" s="22"/>
      <c r="GR6" s="24" t="s">
        <v>14</v>
      </c>
      <c r="GS6" s="23"/>
      <c r="GT6" s="20"/>
      <c r="GU6" s="66" t="s">
        <v>14</v>
      </c>
      <c r="GV6" s="22"/>
      <c r="GW6" s="24" t="s">
        <v>14</v>
      </c>
      <c r="GX6" s="23"/>
      <c r="GY6" s="20"/>
      <c r="GZ6" s="66" t="s">
        <v>14</v>
      </c>
      <c r="HA6" s="22"/>
      <c r="HB6" s="24" t="s">
        <v>14</v>
      </c>
      <c r="HC6" s="23"/>
      <c r="HD6" s="20"/>
      <c r="HE6" s="66" t="s">
        <v>14</v>
      </c>
      <c r="HF6" s="22"/>
      <c r="HG6" s="24" t="s">
        <v>14</v>
      </c>
      <c r="HH6" s="23"/>
    </row>
    <row r="7" spans="1:216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  <c r="GE7" s="111">
        <v>29</v>
      </c>
      <c r="GF7" s="74">
        <v>21393553421.759998</v>
      </c>
      <c r="GG7" s="56">
        <f>GF7/GF$32</f>
        <v>4.7142920975622685E-2</v>
      </c>
      <c r="GH7" s="67">
        <f>IF(GF7&lt;0,"Error",IF(AND(GA7=0,GF7&gt;0),"New Comer",GF7-GA7))</f>
        <v>-114804409.1300087</v>
      </c>
      <c r="GI7" s="68">
        <f>IF(AND(GA7=0,GF7=0),"-",IF(GA7=0,"",GH7/GA7))</f>
        <v>-5.3376650152773724E-3</v>
      </c>
      <c r="GJ7" s="111">
        <v>29</v>
      </c>
      <c r="GK7" s="74">
        <v>21128370549.130005</v>
      </c>
      <c r="GL7" s="56">
        <f>GK7/GK$32</f>
        <v>4.742095106529666E-2</v>
      </c>
      <c r="GM7" s="67">
        <f>IF(GK7&lt;0,"Error",IF(AND(GF7=0,GK7&gt;0),"New Comer",GK7-GF7))</f>
        <v>-265182872.62999344</v>
      </c>
      <c r="GN7" s="68">
        <f>IF(AND(GF7=0,GK7=0),"-",IF(GF7=0,"",GM7/GF7))</f>
        <v>-1.2395457052042057E-2</v>
      </c>
      <c r="GO7" s="111">
        <v>29</v>
      </c>
      <c r="GP7" s="74">
        <v>20755129833.330009</v>
      </c>
      <c r="GQ7" s="56">
        <f>GP7/GP$32</f>
        <v>4.7393677439845301E-2</v>
      </c>
      <c r="GR7" s="67">
        <f>IF(GP7&lt;0,"Error",IF(AND(GK7=0,GP7&gt;0),"New Comer",GP7-GK7))</f>
        <v>-373240715.79999542</v>
      </c>
      <c r="GS7" s="68">
        <f>IF(AND(GK7=0,GP7=0),"-",IF(GK7=0,"",GR7/GK7))</f>
        <v>-1.7665381006646736E-2</v>
      </c>
      <c r="GT7" s="111">
        <v>29</v>
      </c>
      <c r="GU7" s="74">
        <v>20795804263.029995</v>
      </c>
      <c r="GV7" s="56">
        <f>GU7/GU$32</f>
        <v>4.7435172045610631E-2</v>
      </c>
      <c r="GW7" s="67">
        <f>IF(GU7&lt;0,"Error",IF(AND(GP7=0,GU7&gt;0),"New Comer",GU7-GP7))</f>
        <v>40674429.699985504</v>
      </c>
      <c r="GX7" s="68">
        <f>IF(AND(GP7=0,GU7=0),"-",IF(GP7=0,"",GW7/GP7))</f>
        <v>1.9597289935844061E-3</v>
      </c>
      <c r="GY7" s="111">
        <v>29</v>
      </c>
      <c r="GZ7" s="74">
        <v>20568613453.84</v>
      </c>
      <c r="HA7" s="56">
        <f>GZ7/GZ$32</f>
        <v>4.68199686324988E-2</v>
      </c>
      <c r="HB7" s="67">
        <f>IF(GZ7&lt;0,"Error",IF(AND(GU7=0,GZ7&gt;0),"New Comer",GZ7-GU7))</f>
        <v>-227190809.18999481</v>
      </c>
      <c r="HC7" s="68">
        <f>IF(AND(GU7=0,GZ7=0),"-",IF(GU7=0,"",HB7/GU7))</f>
        <v>-1.0924838795193228E-2</v>
      </c>
      <c r="HD7" s="111">
        <v>29</v>
      </c>
      <c r="HE7" s="74">
        <v>20440664831.770008</v>
      </c>
      <c r="HF7" s="56">
        <f>HE7/HE$32</f>
        <v>4.6717576012945267E-2</v>
      </c>
      <c r="HG7" s="67">
        <f>IF(HE7&lt;0,"Error",IF(AND(GZ7=0,HE7&gt;0),"New Comer",HE7-GZ7))</f>
        <v>-127948622.06999207</v>
      </c>
      <c r="HH7" s="68">
        <f>IF(AND(GZ7=0,HE7=0),"-",IF(GZ7=0,"",HG7/GZ7))</f>
        <v>-6.2205759448556823E-3</v>
      </c>
    </row>
    <row r="8" spans="1:216" ht="20.25" customHeight="1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  <c r="GE8" s="111">
        <v>43</v>
      </c>
      <c r="GF8" s="74">
        <v>64460703267.82</v>
      </c>
      <c r="GG8" s="56">
        <f>GF8/GF$32</f>
        <v>0.14204586682159043</v>
      </c>
      <c r="GH8" s="67">
        <f>IF(GF8&lt;0,"Error",IF(AND(GA8=0,GF8&gt;0),"New Comer",GF8-GA8))</f>
        <v>-355977029.39002228</v>
      </c>
      <c r="GI8" s="68">
        <f>IF(AND(GA8=0,GF8=0),"-",IF(GA8=0,"",GH8/GA8))</f>
        <v>-5.4920589539255533E-3</v>
      </c>
      <c r="GJ8" s="111">
        <v>43</v>
      </c>
      <c r="GK8" s="74">
        <v>63691030428.660004</v>
      </c>
      <c r="GL8" s="56">
        <f>GK8/GK$32</f>
        <v>0.14294946362440486</v>
      </c>
      <c r="GM8" s="67">
        <f>IF(GK8&lt;0,"Error",IF(AND(GF8=0,GK8&gt;0),"New Comer",GK8-GF8))</f>
        <v>-769672839.15999603</v>
      </c>
      <c r="GN8" s="68">
        <f>IF(AND(GF8=0,GK8=0),"-",IF(GF8=0,"",GM8/GF8))</f>
        <v>-1.1940186813696015E-2</v>
      </c>
      <c r="GO8" s="111">
        <v>43</v>
      </c>
      <c r="GP8" s="74">
        <v>63137171862.5</v>
      </c>
      <c r="GQ8" s="56">
        <f>GP8/GP$32</f>
        <v>0.14417171955774313</v>
      </c>
      <c r="GR8" s="67">
        <f>IF(GP8&lt;0,"Error",IF(AND(GK8=0,GP8&gt;0),"New Comer",GP8-GK8))</f>
        <v>-553858566.16000366</v>
      </c>
      <c r="GS8" s="68">
        <f>IF(AND(GK8=0,GP8=0),"-",IF(GK8=0,"",GR8/GK8))</f>
        <v>-8.6960214402619501E-3</v>
      </c>
      <c r="GT8" s="111">
        <v>43</v>
      </c>
      <c r="GU8" s="74">
        <v>63407607519.990005</v>
      </c>
      <c r="GV8" s="56">
        <f>GU8/GU$32</f>
        <v>0.14463257749825756</v>
      </c>
      <c r="GW8" s="67">
        <f>IF(GU8&lt;0,"Error",IF(AND(GP8=0,GU8&gt;0),"New Comer",GU8-GP8))</f>
        <v>270435657.49000549</v>
      </c>
      <c r="GX8" s="68">
        <f>IF(AND(GP8=0,GU8=0),"-",IF(GP8=0,"",GW8/GP8))</f>
        <v>4.2833033142339622E-3</v>
      </c>
      <c r="GY8" s="111">
        <v>43</v>
      </c>
      <c r="GZ8" s="74">
        <v>63761873778.319977</v>
      </c>
      <c r="HA8" s="56">
        <f>GZ8/GZ$32</f>
        <v>0.14514001816164965</v>
      </c>
      <c r="HB8" s="67">
        <f>IF(GZ8&lt;0,"Error",IF(AND(GU8=0,GZ8&gt;0),"New Comer",GZ8-GU8))</f>
        <v>354266258.32997131</v>
      </c>
      <c r="HC8" s="68">
        <f>IF(AND(GU8=0,GZ8=0),"-",IF(GU8=0,"",HB8/GU8))</f>
        <v>5.5871254599581706E-3</v>
      </c>
      <c r="HD8" s="111">
        <v>43</v>
      </c>
      <c r="HE8" s="74">
        <v>63589426059.77002</v>
      </c>
      <c r="HF8" s="56">
        <f>HE8/HE$32</f>
        <v>0.14533499130368668</v>
      </c>
      <c r="HG8" s="67">
        <f>IF(HE8&lt;0,"Error",IF(AND(GZ8=0,HE8&gt;0),"New Comer",HE8-GZ8))</f>
        <v>-172447718.54995728</v>
      </c>
      <c r="HH8" s="68">
        <f>IF(AND(GZ8=0,HE8=0),"-",IF(GZ8=0,"",HG8/GZ8))</f>
        <v>-2.7045585132818377E-3</v>
      </c>
    </row>
    <row r="9" spans="1:216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  <c r="GE9" s="111">
        <v>32</v>
      </c>
      <c r="GF9" s="74">
        <v>102124860945.18002</v>
      </c>
      <c r="GG9" s="56">
        <f>GF9/GF$32</f>
        <v>0.22504275723957792</v>
      </c>
      <c r="GH9" s="67">
        <f>IF(GF9&lt;0,"Error",IF(AND(GA9=0,GF9&gt;0),"New Comer",GF9-GA9))</f>
        <v>-698624591.95996094</v>
      </c>
      <c r="GI9" s="68">
        <f>IF(AND(GA9=0,GF9=0),"-",IF(GA9=0,"",GH9/GA9))</f>
        <v>-6.7944068255458697E-3</v>
      </c>
      <c r="GJ9" s="111">
        <v>32</v>
      </c>
      <c r="GK9" s="74">
        <v>100303218235.48999</v>
      </c>
      <c r="GL9" s="56">
        <f>GK9/GK$32</f>
        <v>0.22512261381334009</v>
      </c>
      <c r="GM9" s="67">
        <f>IF(GK9&lt;0,"Error",IF(AND(GF9=0,GK9&gt;0),"New Comer",GK9-GF9))</f>
        <v>-1821642709.690033</v>
      </c>
      <c r="GN9" s="68">
        <f>IF(AND(GF9=0,GK9=0),"-",IF(GF9=0,"",GM9/GF9))</f>
        <v>-1.7837407001884478E-2</v>
      </c>
      <c r="GO9" s="111">
        <v>29</v>
      </c>
      <c r="GP9" s="74">
        <v>98157927232.639984</v>
      </c>
      <c r="GQ9" s="56">
        <f>GP9/GP$32</f>
        <v>0.22414049821827381</v>
      </c>
      <c r="GR9" s="67">
        <f>IF(GP9&lt;0,"Error",IF(AND(GK9=0,GP9&gt;0),"New Comer",GP9-GK9))</f>
        <v>-2145291002.8500061</v>
      </c>
      <c r="GS9" s="68">
        <f>IF(AND(GK9=0,GP9=0),"-",IF(GK9=0,"",GR9/GK9))</f>
        <v>-2.1388057537828273E-2</v>
      </c>
      <c r="GT9" s="111">
        <v>30</v>
      </c>
      <c r="GU9" s="74">
        <v>98607322489.040009</v>
      </c>
      <c r="GV9" s="56">
        <f>GU9/GU$32</f>
        <v>0.22492303005275102</v>
      </c>
      <c r="GW9" s="67">
        <f>IF(GU9&lt;0,"Error",IF(AND(GP9=0,GU9&gt;0),"New Comer",GU9-GP9))</f>
        <v>449395256.40002441</v>
      </c>
      <c r="GX9" s="68">
        <f>IF(AND(GP9=0,GU9=0),"-",IF(GP9=0,"",GW9/GP9))</f>
        <v>4.5782879597175228E-3</v>
      </c>
      <c r="GY9" s="111">
        <v>34</v>
      </c>
      <c r="GZ9" s="74">
        <v>99359681410.449997</v>
      </c>
      <c r="HA9" s="56">
        <f>GZ9/GZ$32</f>
        <v>0.22617067394515344</v>
      </c>
      <c r="HB9" s="67">
        <f>IF(GZ9&lt;0,"Error",IF(AND(GU9=0,GZ9&gt;0),"New Comer",GZ9-GU9))</f>
        <v>752358921.4099884</v>
      </c>
      <c r="HC9" s="68">
        <f>IF(AND(GU9=0,GZ9=0),"-",IF(GU9=0,"",HB9/GU9))</f>
        <v>7.6298483968430591E-3</v>
      </c>
      <c r="HD9" s="111">
        <v>34</v>
      </c>
      <c r="HE9" s="74">
        <v>98657494147.669998</v>
      </c>
      <c r="HF9" s="56">
        <f>HE9/HE$32</f>
        <v>0.2254838098478506</v>
      </c>
      <c r="HG9" s="67">
        <f>IF(HE9&lt;0,"Error",IF(AND(GZ9=0,HE9&gt;0),"New Comer",HE9-GZ9))</f>
        <v>-702187262.77999878</v>
      </c>
      <c r="HH9" s="68">
        <f>IF(AND(GZ9=0,HE9=0),"-",IF(GZ9=0,"",HG9/GZ9))</f>
        <v>-7.0671247412649948E-3</v>
      </c>
    </row>
    <row r="10" spans="1:216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  <c r="GE10" s="111">
        <v>11</v>
      </c>
      <c r="GF10" s="74">
        <v>6039584333.750001</v>
      </c>
      <c r="GG10" s="56">
        <f>GF10/GF$32</f>
        <v>1.3308852501426176E-2</v>
      </c>
      <c r="GH10" s="67">
        <f>IF(GF10&lt;0,"Error",IF(AND(GA10=0,GF10&gt;0),"New Comer",GF10-GA10))</f>
        <v>49276240.150001526</v>
      </c>
      <c r="GI10" s="68">
        <f>IF(AND(GA10=0,GF10=0),"-",IF(GA10=0,"",GH10/GA10))</f>
        <v>8.2259942861115758E-3</v>
      </c>
      <c r="GJ10" s="111">
        <v>11</v>
      </c>
      <c r="GK10" s="74">
        <v>5960185903.9800014</v>
      </c>
      <c r="GL10" s="56">
        <f>GK10/GK$32</f>
        <v>1.3377164293644246E-2</v>
      </c>
      <c r="GM10" s="67">
        <f>IF(GK10&lt;0,"Error",IF(AND(GF10=0,GK10&gt;0),"New Comer",GK10-GF10))</f>
        <v>-79398429.769999504</v>
      </c>
      <c r="GN10" s="68">
        <f>IF(AND(GF10=0,GK10=0),"-",IF(GF10=0,"",GM10/GF10))</f>
        <v>-1.3146340109253961E-2</v>
      </c>
      <c r="GO10" s="111">
        <v>11</v>
      </c>
      <c r="GP10" s="74">
        <v>5905811672.2999983</v>
      </c>
      <c r="GQ10" s="56">
        <f>GP10/GP$32</f>
        <v>1.3485732715965953E-2</v>
      </c>
      <c r="GR10" s="67">
        <f>IF(GP10&lt;0,"Error",IF(AND(GK10=0,GP10&gt;0),"New Comer",GP10-GK10))</f>
        <v>-54374231.680003166</v>
      </c>
      <c r="GS10" s="68">
        <f>IF(AND(GK10=0,GP10=0),"-",IF(GK10=0,"",GR10/GK10))</f>
        <v>-9.1229086736529432E-3</v>
      </c>
      <c r="GT10" s="111">
        <v>11</v>
      </c>
      <c r="GU10" s="74">
        <v>5965486419.6399994</v>
      </c>
      <c r="GV10" s="56">
        <f>GU10/GU$32</f>
        <v>1.3607258034950711E-2</v>
      </c>
      <c r="GW10" s="67">
        <f>IF(GU10&lt;0,"Error",IF(AND(GP10=0,GU10&gt;0),"New Comer",GU10-GP10))</f>
        <v>59674747.340001106</v>
      </c>
      <c r="GX10" s="68">
        <f>IF(AND(GP10=0,GU10=0),"-",IF(GP10=0,"",GW10/GP10))</f>
        <v>1.0104410816195394E-2</v>
      </c>
      <c r="GY10" s="111">
        <v>11</v>
      </c>
      <c r="GZ10" s="74">
        <v>6084947407.7300014</v>
      </c>
      <c r="HA10" s="56">
        <f>GZ10/GZ$32</f>
        <v>1.3851057457017623E-2</v>
      </c>
      <c r="HB10" s="67">
        <f>IF(GZ10&lt;0,"Error",IF(AND(GU10=0,GZ10&gt;0),"New Comer",GZ10-GU10))</f>
        <v>119460988.09000206</v>
      </c>
      <c r="HC10" s="68">
        <f>IF(AND(GU10=0,GZ10=0),"-",IF(GU10=0,"",HB10/GU10))</f>
        <v>2.0025355802789874E-2</v>
      </c>
      <c r="HD10" s="111">
        <v>11</v>
      </c>
      <c r="HE10" s="74">
        <v>6108674871.4400005</v>
      </c>
      <c r="HF10" s="56">
        <f>HE10/HE$32</f>
        <v>1.3961506878255234E-2</v>
      </c>
      <c r="HG10" s="67">
        <f>IF(HE10&lt;0,"Error",IF(AND(GZ10=0,HE10&gt;0),"New Comer",HE10-GZ10))</f>
        <v>23727463.709999084</v>
      </c>
      <c r="HH10" s="68">
        <f>IF(AND(GZ10=0,HE10=0),"-",IF(GZ10=0,"",HG10/GZ10))</f>
        <v>3.8993703840162932E-3</v>
      </c>
    </row>
    <row r="11" spans="1:216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  <c r="GE11" s="26"/>
      <c r="GF11" s="55"/>
      <c r="GG11" s="56"/>
      <c r="GH11" s="67"/>
      <c r="GI11" s="68"/>
      <c r="GJ11" s="26"/>
      <c r="GK11" s="55"/>
      <c r="GL11" s="56"/>
      <c r="GM11" s="67"/>
      <c r="GN11" s="68"/>
      <c r="GO11" s="26"/>
      <c r="GP11" s="55"/>
      <c r="GQ11" s="56"/>
      <c r="GR11" s="67"/>
      <c r="GS11" s="68"/>
      <c r="GT11" s="26"/>
      <c r="GU11" s="55"/>
      <c r="GV11" s="56"/>
      <c r="GW11" s="67"/>
      <c r="GX11" s="68"/>
      <c r="GY11" s="26"/>
      <c r="GZ11" s="55"/>
      <c r="HA11" s="56"/>
      <c r="HB11" s="67"/>
      <c r="HC11" s="68"/>
      <c r="HD11" s="26"/>
      <c r="HE11" s="55"/>
      <c r="HF11" s="56"/>
      <c r="HG11" s="67"/>
      <c r="HH11" s="68"/>
    </row>
    <row r="12" spans="1:216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  <c r="GE12" s="26">
        <v>54</v>
      </c>
      <c r="GF12" s="74">
        <v>6776904069.1500025</v>
      </c>
      <c r="GG12" s="56">
        <f>GF12/GF$32</f>
        <v>1.4933613256896303E-2</v>
      </c>
      <c r="GH12" s="67">
        <f>IF(GF12&lt;0,"Error",IF(AND(GA12=0,GF12&gt;0),"New Comer",GF12-GA12))</f>
        <v>-26391816.199999809</v>
      </c>
      <c r="GI12" s="68">
        <f>IF(AND(GA12=0,GF12=0),"-",IF(GA12=0,"",GH12/GA12))</f>
        <v>-3.8792692019806304E-3</v>
      </c>
      <c r="GJ12" s="26">
        <v>54</v>
      </c>
      <c r="GK12" s="74">
        <v>6730780278.1500006</v>
      </c>
      <c r="GL12" s="56">
        <f>GK12/GK$32</f>
        <v>1.5106702216303083E-2</v>
      </c>
      <c r="GM12" s="67">
        <f>IF(GK12&lt;0,"Error",IF(AND(GF12=0,GK12&gt;0),"New Comer",GK12-GF12))</f>
        <v>-46123791.000001907</v>
      </c>
      <c r="GN12" s="68">
        <f>IF(AND(GF12=0,GK12=0),"-",IF(GF12=0,"",GM12/GF12))</f>
        <v>-6.8060268419569076E-3</v>
      </c>
      <c r="GO12" s="26">
        <v>54</v>
      </c>
      <c r="GP12" s="74">
        <v>6639584622.6900015</v>
      </c>
      <c r="GQ12" s="56">
        <f>GP12/GP$32</f>
        <v>1.5161279860413174E-2</v>
      </c>
      <c r="GR12" s="67">
        <f>IF(GP12&lt;0,"Error",IF(AND(GK12=0,GP12&gt;0),"New Comer",GP12-GK12))</f>
        <v>-91195655.459999084</v>
      </c>
      <c r="GS12" s="68">
        <f>IF(AND(GK12=0,GP12=0),"-",IF(GK12=0,"",GR12/GK12))</f>
        <v>-1.3549046572809061E-2</v>
      </c>
      <c r="GT12" s="26">
        <v>54</v>
      </c>
      <c r="GU12" s="74">
        <v>6676960291.039999</v>
      </c>
      <c r="GV12" s="56">
        <f>GU12/GU$32</f>
        <v>1.5230127969142828E-2</v>
      </c>
      <c r="GW12" s="67">
        <f>IF(GU12&lt;0,"Error",IF(AND(GP12=0,GU12&gt;0),"New Comer",GU12-GP12))</f>
        <v>37375668.34999752</v>
      </c>
      <c r="GX12" s="68">
        <f>IF(AND(GP12=0,GU12=0),"-",IF(GP12=0,"",GW12/GP12))</f>
        <v>5.6292178613509287E-3</v>
      </c>
      <c r="GY12" s="26">
        <v>54</v>
      </c>
      <c r="GZ12" s="74">
        <v>6762388387.2200022</v>
      </c>
      <c r="HA12" s="56">
        <f>GZ12/GZ$32</f>
        <v>1.5393104298496364E-2</v>
      </c>
      <c r="HB12" s="67">
        <f>IF(GZ12&lt;0,"Error",IF(AND(GU12=0,GZ12&gt;0),"New Comer",GZ12-GU12))</f>
        <v>85428096.180003166</v>
      </c>
      <c r="HC12" s="68">
        <f>IF(AND(GU12=0,GZ12=0),"-",IF(GU12=0,"",HB12/GU12))</f>
        <v>1.2794459223404627E-2</v>
      </c>
      <c r="HD12" s="26">
        <v>54</v>
      </c>
      <c r="HE12" s="74">
        <v>6794585320.869998</v>
      </c>
      <c r="HF12" s="56">
        <f>HE12/HE$32</f>
        <v>1.5529169859036305E-2</v>
      </c>
      <c r="HG12" s="67">
        <f>IF(HE12&lt;0,"Error",IF(AND(GZ12=0,HE12&gt;0),"New Comer",HE12-GZ12))</f>
        <v>32196933.649995804</v>
      </c>
      <c r="HH12" s="68">
        <f>IF(AND(GZ12=0,HE12=0),"-",IF(GZ12=0,"",HG12/GZ12))</f>
        <v>4.7611778274734484E-3</v>
      </c>
    </row>
    <row r="13" spans="1:216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  <c r="GE13" s="26">
        <v>28</v>
      </c>
      <c r="GF13" s="74">
        <v>58241326591.119972</v>
      </c>
      <c r="GG13" s="56">
        <f>GF13/GF$32</f>
        <v>0.1283408231849836</v>
      </c>
      <c r="GH13" s="67">
        <f>IF(GF13&lt;0,"Error",IF(AND(GA13=0,GF13&gt;0),"New Comer",GF13-GA13))</f>
        <v>-170435113.93003845</v>
      </c>
      <c r="GI13" s="68">
        <f>IF(AND(GA13=0,GF13=0),"-",IF(GA13=0,"",GH13/GA13))</f>
        <v>-2.917821838530568E-3</v>
      </c>
      <c r="GJ13" s="26">
        <v>28</v>
      </c>
      <c r="GK13" s="74">
        <v>56950610427.050003</v>
      </c>
      <c r="GL13" s="56">
        <f>GK13/GK$32</f>
        <v>0.12782112581375168</v>
      </c>
      <c r="GM13" s="67">
        <f>IF(GK13&lt;0,"Error",IF(AND(GF13=0,GK13&gt;0),"New Comer",GK13-GF13))</f>
        <v>-1290716164.0699692</v>
      </c>
      <c r="GN13" s="68">
        <f>IF(AND(GF13=0,GK13=0),"-",IF(GF13=0,"",GM13/GF13))</f>
        <v>-2.2161517252712509E-2</v>
      </c>
      <c r="GO13" s="26">
        <v>28</v>
      </c>
      <c r="GP13" s="74">
        <v>56213586300.830002</v>
      </c>
      <c r="GQ13" s="56">
        <f>GP13/GP$32</f>
        <v>0.12836193260521742</v>
      </c>
      <c r="GR13" s="67">
        <f>IF(GP13&lt;0,"Error",IF(AND(GK13=0,GP13&gt;0),"New Comer",GP13-GK13))</f>
        <v>-737024126.22000122</v>
      </c>
      <c r="GS13" s="68">
        <f>IF(AND(GK13=0,GP13=0),"-",IF(GK13=0,"",GR13/GK13))</f>
        <v>-1.2941461394238799E-2</v>
      </c>
      <c r="GT13" s="26">
        <v>28</v>
      </c>
      <c r="GU13" s="74">
        <v>56893825943.73999</v>
      </c>
      <c r="GV13" s="56">
        <f>GU13/GU$32</f>
        <v>0.12977465972653446</v>
      </c>
      <c r="GW13" s="67">
        <f>IF(GU13&lt;0,"Error",IF(AND(GP13=0,GU13&gt;0),"New Comer",GU13-GP13))</f>
        <v>680239642.9099884</v>
      </c>
      <c r="GX13" s="68">
        <f>IF(AND(GP13=0,GU13=0),"-",IF(GP13=0,"",GW13/GP13))</f>
        <v>1.21009828348195E-2</v>
      </c>
      <c r="GY13" s="26">
        <v>28</v>
      </c>
      <c r="GZ13" s="74">
        <v>56605538699.469986</v>
      </c>
      <c r="HA13" s="56">
        <f>GZ13/GZ$32</f>
        <v>0.12885018002222687</v>
      </c>
      <c r="HB13" s="67">
        <f>IF(GZ13&lt;0,"Error",IF(AND(GU13=0,GZ13&gt;0),"New Comer",GZ13-GU13))</f>
        <v>-288287244.27000427</v>
      </c>
      <c r="HC13" s="68">
        <f>IF(AND(GU13=0,GZ13=0),"-",IF(GU13=0,"",HB13/GU13))</f>
        <v>-5.067109470807604E-3</v>
      </c>
      <c r="HD13" s="26">
        <v>28</v>
      </c>
      <c r="HE13" s="74">
        <v>56463448018.650009</v>
      </c>
      <c r="HF13" s="56">
        <f>HE13/HE$32</f>
        <v>0.12904841630514854</v>
      </c>
      <c r="HG13" s="67">
        <f>IF(HE13&lt;0,"Error",IF(AND(GZ13=0,HE13&gt;0),"New Comer",HE13-GZ13))</f>
        <v>-142090680.81997681</v>
      </c>
      <c r="HH13" s="68">
        <f>IF(AND(GZ13=0,HE13=0),"-",IF(GZ13=0,"",HG13/GZ13))</f>
        <v>-2.5101904174848395E-3</v>
      </c>
    </row>
    <row r="14" spans="1:216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  <c r="GE14" s="26">
        <v>39</v>
      </c>
      <c r="GF14" s="74">
        <v>47663076515.060013</v>
      </c>
      <c r="GG14" s="75">
        <v>0.11064383759351007</v>
      </c>
      <c r="GH14" s="76">
        <f>IF(GF14&lt;0,"Error",IF(AND(GA14=0,GF14&gt;0),"New Comer",GF14-GA14))</f>
        <v>-938901161.31999969</v>
      </c>
      <c r="GI14" s="77">
        <f>IF(AND(GA14=0,GF14=0),"-",IF(GA14=0,"",GH14/GA14))</f>
        <v>-1.9318167823781675E-2</v>
      </c>
      <c r="GJ14" s="26">
        <v>39</v>
      </c>
      <c r="GK14" s="74">
        <v>46568567611.889999</v>
      </c>
      <c r="GL14" s="75">
        <v>0.11064383759351007</v>
      </c>
      <c r="GM14" s="76">
        <f>IF(GK14&lt;0,"Error",IF(AND(GF14=0,GK14&gt;0),"New Comer",GK14-GF14))</f>
        <v>-1094508903.1700134</v>
      </c>
      <c r="GN14" s="77">
        <f>IF(AND(GF14=0,GK14=0),"-",IF(GF14=0,"",GM14/GF14))</f>
        <v>-2.2963454799737559E-2</v>
      </c>
      <c r="GO14" s="26">
        <v>39</v>
      </c>
      <c r="GP14" s="74">
        <v>45898599133.160004</v>
      </c>
      <c r="GQ14" s="75">
        <v>0.11064383759351007</v>
      </c>
      <c r="GR14" s="76">
        <f>IF(GP14&lt;0,"Error",IF(AND(GK14=0,GP14&gt;0),"New Comer",GP14-GK14))</f>
        <v>-669968478.72999573</v>
      </c>
      <c r="GS14" s="77">
        <f>IF(AND(GK14=0,GP14=0),"-",IF(GK14=0,"",GR14/GK14))</f>
        <v>-1.4386710029684009E-2</v>
      </c>
      <c r="GT14" s="26">
        <v>39</v>
      </c>
      <c r="GU14" s="74">
        <v>46268461029.93</v>
      </c>
      <c r="GV14" s="75">
        <v>0.11064383759351007</v>
      </c>
      <c r="GW14" s="76">
        <f>IF(GU14&lt;0,"Error",IF(AND(GP14=0,GU14&gt;0),"New Comer",GU14-GP14))</f>
        <v>369861896.76999664</v>
      </c>
      <c r="GX14" s="77">
        <f>IF(AND(GP14=0,GU14=0),"-",IF(GP14=0,"",GW14/GP14))</f>
        <v>8.0582393309425737E-3</v>
      </c>
      <c r="GY14" s="26">
        <v>39</v>
      </c>
      <c r="GZ14" s="74">
        <v>46576750031.849991</v>
      </c>
      <c r="HA14" s="75">
        <v>0.11064383759351007</v>
      </c>
      <c r="HB14" s="76">
        <f>IF(GZ14&lt;0,"Error",IF(AND(GU14=0,GZ14&gt;0),"New Comer",GZ14-GU14))</f>
        <v>308289001.91999054</v>
      </c>
      <c r="HC14" s="77">
        <f>IF(AND(GU14=0,GZ14=0),"-",IF(GU14=0,"",HB14/GU14))</f>
        <v>6.6630485444624035E-3</v>
      </c>
      <c r="HD14" s="26">
        <v>39</v>
      </c>
      <c r="HE14" s="74">
        <v>46695256236.210007</v>
      </c>
      <c r="HF14" s="75">
        <v>0.11064383759351007</v>
      </c>
      <c r="HG14" s="76">
        <f>IF(HE14&lt;0,"Error",IF(AND(GZ14=0,HE14&gt;0),"New Comer",HE14-GZ14))</f>
        <v>118506204.36001587</v>
      </c>
      <c r="HH14" s="77">
        <f>IF(AND(GZ14=0,HE14=0),"-",IF(GZ14=0,"",HG14/GZ14))</f>
        <v>2.5443210245235932E-3</v>
      </c>
    </row>
    <row r="15" spans="1:216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  <c r="GE15" s="26"/>
      <c r="GF15" s="55"/>
      <c r="GG15" s="56"/>
      <c r="GH15" s="67"/>
      <c r="GI15" s="68"/>
      <c r="GJ15" s="26"/>
      <c r="GK15" s="55"/>
      <c r="GL15" s="56"/>
      <c r="GM15" s="67"/>
      <c r="GN15" s="68"/>
      <c r="GO15" s="26"/>
      <c r="GP15" s="55"/>
      <c r="GQ15" s="56"/>
      <c r="GR15" s="67"/>
      <c r="GS15" s="68"/>
      <c r="GT15" s="26"/>
      <c r="GU15" s="55"/>
      <c r="GV15" s="56"/>
      <c r="GW15" s="67"/>
      <c r="GX15" s="68"/>
      <c r="GY15" s="26"/>
      <c r="GZ15" s="55"/>
      <c r="HA15" s="56"/>
      <c r="HB15" s="67"/>
      <c r="HC15" s="68"/>
      <c r="HD15" s="26"/>
      <c r="HE15" s="55"/>
      <c r="HF15" s="56"/>
      <c r="HG15" s="67"/>
      <c r="HH15" s="68"/>
    </row>
    <row r="16" spans="1:216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5">FV16/FV$32</f>
        <v>8.6242422995701333E-3</v>
      </c>
      <c r="FX16" s="67">
        <f t="shared" ref="FX16:FX30" si="86">IF(FV16&lt;0,"Error",IF(AND(FQ16=0,FV16&gt;0),"New Comer",FV16-FQ16))</f>
        <v>-54581604.429999828</v>
      </c>
      <c r="FY16" s="68">
        <f t="shared" ref="FY16:FY30" si="87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88">GA16/GA$32</f>
        <v>8.5140126018868022E-3</v>
      </c>
      <c r="GC16" s="67">
        <f t="shared" ref="GC16:GC30" si="89">IF(GA16&lt;0,"Error",IF(AND(FV16=0,GA16&gt;0),"New Comer",GA16-FV16))</f>
        <v>52689176.820000648</v>
      </c>
      <c r="GD16" s="68">
        <f t="shared" ref="GD16:GD30" si="90">IF(AND(FV16=0,GA16=0),"-",IF(FV16=0,"",GC16/FV16))</f>
        <v>1.3685876123224035E-2</v>
      </c>
      <c r="GE16" s="26">
        <v>10</v>
      </c>
      <c r="GF16" s="74">
        <v>3841434014.5499997</v>
      </c>
      <c r="GG16" s="56">
        <f t="shared" ref="GG16:GG29" si="91">GF16/GF$32</f>
        <v>8.4649995543424426E-3</v>
      </c>
      <c r="GH16" s="67">
        <f t="shared" ref="GH16:GH30" si="92">IF(GF16&lt;0,"Error",IF(AND(GA16=0,GF16&gt;0),"New Comer",GF16-GA16))</f>
        <v>-61149487.310000896</v>
      </c>
      <c r="GI16" s="68">
        <f t="shared" ref="GI16:GI30" si="93">IF(AND(GA16=0,GF16=0),"-",IF(GA16=0,"",GH16/GA16))</f>
        <v>-1.566897602084788E-2</v>
      </c>
      <c r="GJ16" s="26">
        <v>10</v>
      </c>
      <c r="GK16" s="74">
        <v>3763660389.9600005</v>
      </c>
      <c r="GL16" s="56">
        <f t="shared" ref="GL16:GL29" si="94">GK16/GK$32</f>
        <v>8.4472370817084887E-3</v>
      </c>
      <c r="GM16" s="67">
        <f t="shared" ref="GM16:GM30" si="95">IF(GK16&lt;0,"Error",IF(AND(GF16=0,GK16&gt;0),"New Comer",GK16-GF16))</f>
        <v>-77773624.589999199</v>
      </c>
      <c r="GN16" s="68">
        <f t="shared" ref="GN16:GN30" si="96">IF(AND(GF16=0,GK16=0),"-",IF(GF16=0,"",GM16/GF16))</f>
        <v>-2.0245987382685758E-2</v>
      </c>
      <c r="GO16" s="26">
        <v>10</v>
      </c>
      <c r="GP16" s="74">
        <v>3741950583.7200007</v>
      </c>
      <c r="GQ16" s="56">
        <f t="shared" ref="GQ16:GQ29" si="97">GP16/GP$32</f>
        <v>8.5446248895959271E-3</v>
      </c>
      <c r="GR16" s="67">
        <f t="shared" ref="GR16:GR30" si="98">IF(GP16&lt;0,"Error",IF(AND(GK16=0,GP16&gt;0),"New Comer",GP16-GK16))</f>
        <v>-21709806.239999771</v>
      </c>
      <c r="GS16" s="68">
        <f t="shared" ref="GS16:GS30" si="99">IF(AND(GK16=0,GP16=0),"-",IF(GK16=0,"",GR16/GK16))</f>
        <v>-5.7682691822867945E-3</v>
      </c>
      <c r="GT16" s="26">
        <v>10</v>
      </c>
      <c r="GU16" s="74">
        <v>3706575052.1399999</v>
      </c>
      <c r="GV16" s="56">
        <f t="shared" ref="GV16:GV29" si="100">GU16/GU$32</f>
        <v>8.4546874491793003E-3</v>
      </c>
      <c r="GW16" s="67">
        <f t="shared" ref="GW16:GW30" si="101">IF(GU16&lt;0,"Error",IF(AND(GP16=0,GU16&gt;0),"New Comer",GU16-GP16))</f>
        <v>-35375531.580000877</v>
      </c>
      <c r="GX16" s="68">
        <f t="shared" ref="GX16:GX30" si="102">IF(AND(GP16=0,GU16=0),"-",IF(GP16=0,"",GW16/GP16))</f>
        <v>-9.4537677044448983E-3</v>
      </c>
      <c r="GY16" s="26">
        <v>10</v>
      </c>
      <c r="GZ16" s="74">
        <v>3784637390.7399993</v>
      </c>
      <c r="HA16" s="56">
        <f t="shared" ref="HA16:HA29" si="103">GZ16/GZ$32</f>
        <v>8.6149027165828545E-3</v>
      </c>
      <c r="HB16" s="67">
        <f t="shared" ref="HB16:HB30" si="104">IF(GZ16&lt;0,"Error",IF(AND(GU16=0,GZ16&gt;0),"New Comer",GZ16-GU16))</f>
        <v>78062338.599999428</v>
      </c>
      <c r="HC16" s="68">
        <f t="shared" ref="HC16:HC30" si="105">IF(AND(GU16=0,GZ16=0),"-",IF(GU16=0,"",HB16/GU16))</f>
        <v>2.1060503969811687E-2</v>
      </c>
      <c r="HD16" s="26">
        <v>10</v>
      </c>
      <c r="HE16" s="74">
        <v>3746883288.5299997</v>
      </c>
      <c r="HF16" s="56">
        <f t="shared" ref="HF16:HF29" si="106">HE16/HE$32</f>
        <v>8.5635817760423092E-3</v>
      </c>
      <c r="HG16" s="67">
        <f t="shared" ref="HG16:HG30" si="107">IF(HE16&lt;0,"Error",IF(AND(GZ16=0,HE16&gt;0),"New Comer",HE16-GZ16))</f>
        <v>-37754102.209999561</v>
      </c>
      <c r="HH16" s="68">
        <f t="shared" ref="HH16:HH30" si="108">IF(AND(GZ16=0,HE16=0),"-",IF(GZ16=0,"",HG16/GZ16))</f>
        <v>-9.97561940871107E-3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  <c r="FU17" s="26">
        <v>2</v>
      </c>
      <c r="FV17" s="74">
        <v>97921435.150000006</v>
      </c>
      <c r="FW17" s="56">
        <f t="shared" si="85"/>
        <v>2.1935619831499388E-4</v>
      </c>
      <c r="FX17" s="67">
        <f t="shared" si="86"/>
        <v>-1703595.5300000012</v>
      </c>
      <c r="FY17" s="68">
        <f t="shared" si="87"/>
        <v>-1.7100075336207676E-2</v>
      </c>
      <c r="FZ17" s="26">
        <v>2</v>
      </c>
      <c r="GA17" s="74">
        <v>96738253.590000004</v>
      </c>
      <c r="GB17" s="56">
        <f t="shared" si="88"/>
        <v>2.1104755599905359E-4</v>
      </c>
      <c r="GC17" s="67">
        <f t="shared" si="89"/>
        <v>-1183181.5600000024</v>
      </c>
      <c r="GD17" s="68">
        <f t="shared" si="90"/>
        <v>-1.2082967924107292E-2</v>
      </c>
      <c r="GE17" s="26">
        <v>2</v>
      </c>
      <c r="GF17" s="74">
        <v>93901891.849999994</v>
      </c>
      <c r="GG17" s="56">
        <f t="shared" si="91"/>
        <v>2.069225892339784E-4</v>
      </c>
      <c r="GH17" s="67">
        <f t="shared" si="92"/>
        <v>-2836361.7400000095</v>
      </c>
      <c r="GI17" s="68">
        <f t="shared" si="93"/>
        <v>-2.9319960147525435E-2</v>
      </c>
      <c r="GJ17" s="26">
        <v>2</v>
      </c>
      <c r="GK17" s="74">
        <v>88668262.030000001</v>
      </c>
      <c r="GL17" s="56">
        <f t="shared" si="94"/>
        <v>1.9900887789677036E-4</v>
      </c>
      <c r="GM17" s="67">
        <f t="shared" si="95"/>
        <v>-5233629.8199999928</v>
      </c>
      <c r="GN17" s="68">
        <f t="shared" si="96"/>
        <v>-5.5735083893307023E-2</v>
      </c>
      <c r="GO17" s="26">
        <v>2</v>
      </c>
      <c r="GP17" s="74">
        <v>87142250.879999995</v>
      </c>
      <c r="GQ17" s="56">
        <f t="shared" si="97"/>
        <v>1.9898655237302209E-4</v>
      </c>
      <c r="GR17" s="67">
        <f t="shared" si="98"/>
        <v>-1526011.150000006</v>
      </c>
      <c r="GS17" s="68">
        <f t="shared" si="99"/>
        <v>-1.721034240508397E-2</v>
      </c>
      <c r="GT17" s="26">
        <v>2</v>
      </c>
      <c r="GU17" s="74">
        <v>85349209.310000002</v>
      </c>
      <c r="GV17" s="56">
        <f t="shared" si="100"/>
        <v>1.9468131053599364E-4</v>
      </c>
      <c r="GW17" s="67">
        <f t="shared" si="101"/>
        <v>-1793041.5699999928</v>
      </c>
      <c r="GX17" s="68">
        <f t="shared" si="102"/>
        <v>-2.0576030018654403E-2</v>
      </c>
      <c r="GY17" s="26">
        <v>2</v>
      </c>
      <c r="GZ17" s="74">
        <v>78816173.819999993</v>
      </c>
      <c r="HA17" s="56">
        <f t="shared" si="103"/>
        <v>1.7940785334254249E-4</v>
      </c>
      <c r="HB17" s="67">
        <f t="shared" si="104"/>
        <v>-6533035.4900000095</v>
      </c>
      <c r="HC17" s="68">
        <f t="shared" si="105"/>
        <v>-7.6544768754343476E-2</v>
      </c>
      <c r="HD17" s="26">
        <v>2</v>
      </c>
      <c r="HE17" s="74">
        <v>78231653.539999992</v>
      </c>
      <c r="HF17" s="56">
        <f t="shared" si="106"/>
        <v>1.7880011491567863E-4</v>
      </c>
      <c r="HG17" s="67">
        <f t="shared" si="107"/>
        <v>-584520.28000000119</v>
      </c>
      <c r="HH17" s="68">
        <f t="shared" si="108"/>
        <v>-7.4162478545955028E-3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  <c r="FU18" s="26">
        <v>7</v>
      </c>
      <c r="FV18" s="74">
        <v>1583757625.4100001</v>
      </c>
      <c r="FW18" s="56">
        <f t="shared" si="85"/>
        <v>3.5478141351803884E-3</v>
      </c>
      <c r="FX18" s="67">
        <f t="shared" si="86"/>
        <v>19356813.059999943</v>
      </c>
      <c r="FY18" s="68">
        <f t="shared" si="87"/>
        <v>1.2373307982960369E-2</v>
      </c>
      <c r="FZ18" s="26">
        <v>7</v>
      </c>
      <c r="GA18" s="74">
        <v>1614472038.3699999</v>
      </c>
      <c r="GB18" s="56">
        <f t="shared" si="88"/>
        <v>3.5221886408131377E-3</v>
      </c>
      <c r="GC18" s="67">
        <f t="shared" si="89"/>
        <v>30714412.9599998</v>
      </c>
      <c r="GD18" s="68">
        <f t="shared" si="90"/>
        <v>1.9393379685890076E-2</v>
      </c>
      <c r="GE18" s="26">
        <v>7</v>
      </c>
      <c r="GF18" s="74">
        <v>1593908079.1199999</v>
      </c>
      <c r="GG18" s="56">
        <f t="shared" si="91"/>
        <v>3.5123422993364041E-3</v>
      </c>
      <c r="GH18" s="67">
        <f t="shared" si="92"/>
        <v>-20563959.25</v>
      </c>
      <c r="GI18" s="68">
        <f t="shared" si="93"/>
        <v>-1.2737265657918575E-2</v>
      </c>
      <c r="GJ18" s="26">
        <v>7</v>
      </c>
      <c r="GK18" s="74">
        <v>1604211519.5600002</v>
      </c>
      <c r="GL18" s="56">
        <f t="shared" si="94"/>
        <v>3.6005254541776489E-3</v>
      </c>
      <c r="GM18" s="67">
        <f t="shared" si="95"/>
        <v>10303440.440000296</v>
      </c>
      <c r="GN18" s="68">
        <f t="shared" si="96"/>
        <v>6.4642626353264036E-3</v>
      </c>
      <c r="GO18" s="26">
        <v>7</v>
      </c>
      <c r="GP18" s="74">
        <v>1599648149.1499999</v>
      </c>
      <c r="GQ18" s="56">
        <f t="shared" si="97"/>
        <v>3.6527455625121942E-3</v>
      </c>
      <c r="GR18" s="67">
        <f t="shared" si="98"/>
        <v>-4563370.4100003242</v>
      </c>
      <c r="GS18" s="68">
        <f t="shared" si="99"/>
        <v>-2.8446189011608371E-3</v>
      </c>
      <c r="GT18" s="26">
        <v>7</v>
      </c>
      <c r="GU18" s="74">
        <v>1579441960.8800001</v>
      </c>
      <c r="GV18" s="56">
        <f t="shared" si="100"/>
        <v>3.6027027472840451E-3</v>
      </c>
      <c r="GW18" s="67">
        <f t="shared" si="101"/>
        <v>-20206188.269999743</v>
      </c>
      <c r="GX18" s="68">
        <f t="shared" si="102"/>
        <v>-1.2631645453243355E-2</v>
      </c>
      <c r="GY18" s="26">
        <v>7</v>
      </c>
      <c r="GZ18" s="74">
        <v>1648446502.4300001</v>
      </c>
      <c r="HA18" s="56">
        <f t="shared" si="103"/>
        <v>3.7523294270336931E-3</v>
      </c>
      <c r="HB18" s="67">
        <f t="shared" si="104"/>
        <v>69004541.549999952</v>
      </c>
      <c r="HC18" s="68">
        <f t="shared" si="105"/>
        <v>4.368919103019997E-2</v>
      </c>
      <c r="HD18" s="26">
        <v>7</v>
      </c>
      <c r="HE18" s="74">
        <v>1703587891.4600003</v>
      </c>
      <c r="HF18" s="56">
        <f t="shared" si="106"/>
        <v>3.8935865085129927E-3</v>
      </c>
      <c r="HG18" s="67">
        <f t="shared" si="107"/>
        <v>55141389.03000021</v>
      </c>
      <c r="HH18" s="68">
        <f t="shared" si="108"/>
        <v>3.3450517774592896E-2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109">O19/O$32</f>
        <v>1.7997488058963354E-2</v>
      </c>
      <c r="Q19" s="26">
        <v>2</v>
      </c>
      <c r="R19" s="27">
        <v>1063710221.84</v>
      </c>
      <c r="S19" s="28">
        <f t="shared" ref="S19:S26" si="110">R19/R$32</f>
        <v>1.8167145836239483E-2</v>
      </c>
      <c r="T19" s="26">
        <v>2</v>
      </c>
      <c r="U19" s="27">
        <v>1530153558.8099999</v>
      </c>
      <c r="V19" s="28">
        <f t="shared" ref="V19:V26" si="111">U19/U$32</f>
        <v>1.9299479269844752E-2</v>
      </c>
      <c r="W19" s="26">
        <v>3</v>
      </c>
      <c r="X19" s="27">
        <v>1799812618.71</v>
      </c>
      <c r="Y19" s="28">
        <f t="shared" ref="Y19:Y26" si="112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  <c r="FU19" s="26">
        <v>5</v>
      </c>
      <c r="FV19" s="74">
        <v>4445320288.0899992</v>
      </c>
      <c r="FW19" s="56">
        <f t="shared" si="85"/>
        <v>9.9580705408802983E-3</v>
      </c>
      <c r="FX19" s="67">
        <f t="shared" si="86"/>
        <v>-154345917.71000099</v>
      </c>
      <c r="FY19" s="68">
        <f t="shared" si="87"/>
        <v>-3.3555895320268411E-2</v>
      </c>
      <c r="FZ19" s="26">
        <v>5</v>
      </c>
      <c r="GA19" s="74">
        <v>4385241241.2700005</v>
      </c>
      <c r="GB19" s="56">
        <f t="shared" si="88"/>
        <v>9.5669955998870706E-3</v>
      </c>
      <c r="GC19" s="67">
        <f t="shared" si="89"/>
        <v>-60079046.819998741</v>
      </c>
      <c r="GD19" s="68">
        <f t="shared" si="90"/>
        <v>-1.3515122179376783E-2</v>
      </c>
      <c r="GE19" s="26">
        <v>5</v>
      </c>
      <c r="GF19" s="74">
        <v>4165579136.6599998</v>
      </c>
      <c r="GG19" s="56">
        <f t="shared" si="91"/>
        <v>9.1792870583866475E-3</v>
      </c>
      <c r="GH19" s="67">
        <f t="shared" si="92"/>
        <v>-219662104.61000061</v>
      </c>
      <c r="GI19" s="68">
        <f t="shared" si="93"/>
        <v>-5.0091224752411734E-2</v>
      </c>
      <c r="GJ19" s="26">
        <v>5</v>
      </c>
      <c r="GK19" s="74">
        <v>3996861365.3900003</v>
      </c>
      <c r="GL19" s="56">
        <f t="shared" si="94"/>
        <v>8.9706381655038896E-3</v>
      </c>
      <c r="GM19" s="67">
        <f t="shared" si="95"/>
        <v>-168717771.2699995</v>
      </c>
      <c r="GN19" s="68">
        <f t="shared" si="96"/>
        <v>-4.0502836636847325E-2</v>
      </c>
      <c r="GO19" s="26">
        <v>5</v>
      </c>
      <c r="GP19" s="74">
        <v>3793191273.73</v>
      </c>
      <c r="GQ19" s="56">
        <f t="shared" si="97"/>
        <v>8.6616313720236683E-3</v>
      </c>
      <c r="GR19" s="67">
        <f t="shared" si="98"/>
        <v>-203670091.66000032</v>
      </c>
      <c r="GS19" s="68">
        <f t="shared" si="99"/>
        <v>-5.0957507163906068E-2</v>
      </c>
      <c r="GT19" s="26">
        <v>5</v>
      </c>
      <c r="GU19" s="74">
        <v>3817480994.3000002</v>
      </c>
      <c r="GV19" s="56">
        <f t="shared" si="100"/>
        <v>8.707663596708862E-3</v>
      </c>
      <c r="GW19" s="67">
        <f t="shared" si="101"/>
        <v>24289720.570000172</v>
      </c>
      <c r="GX19" s="68">
        <f t="shared" si="102"/>
        <v>6.4035053381621583E-3</v>
      </c>
      <c r="GY19" s="26">
        <v>5</v>
      </c>
      <c r="GZ19" s="74">
        <v>3695999430.73</v>
      </c>
      <c r="HA19" s="56">
        <f t="shared" si="103"/>
        <v>8.4131377061882392E-3</v>
      </c>
      <c r="HB19" s="67">
        <f t="shared" si="104"/>
        <v>-121481563.57000017</v>
      </c>
      <c r="HC19" s="68">
        <f t="shared" si="105"/>
        <v>-3.1822440963396564E-2</v>
      </c>
      <c r="HD19" s="26">
        <v>5</v>
      </c>
      <c r="HE19" s="74">
        <v>3585091234.9499998</v>
      </c>
      <c r="HF19" s="56">
        <f t="shared" si="106"/>
        <v>8.1938025822821201E-3</v>
      </c>
      <c r="HG19" s="67">
        <f t="shared" si="107"/>
        <v>-110908195.78000021</v>
      </c>
      <c r="HH19" s="68">
        <f t="shared" si="108"/>
        <v>-3.00076333502288E-2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109"/>
        <v>1.2606755227630332E-2</v>
      </c>
      <c r="Q20" s="26">
        <v>5</v>
      </c>
      <c r="R20" s="27">
        <v>740420219.12</v>
      </c>
      <c r="S20" s="28">
        <f t="shared" si="110"/>
        <v>1.2645664039577819E-2</v>
      </c>
      <c r="T20" s="26">
        <v>6</v>
      </c>
      <c r="U20" s="27">
        <v>1000667482.05</v>
      </c>
      <c r="V20" s="28">
        <f t="shared" si="111"/>
        <v>1.2621191654026502E-2</v>
      </c>
      <c r="W20" s="26">
        <v>6</v>
      </c>
      <c r="X20" s="27">
        <v>1079585208.8799999</v>
      </c>
      <c r="Y20" s="28">
        <f t="shared" si="112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  <c r="FU20" s="26">
        <v>13</v>
      </c>
      <c r="FV20" s="74">
        <v>4709778645.2299995</v>
      </c>
      <c r="FW20" s="56">
        <f t="shared" si="85"/>
        <v>1.0550490165306722E-2</v>
      </c>
      <c r="FX20" s="67">
        <f t="shared" si="86"/>
        <v>-24395700.100000381</v>
      </c>
      <c r="FY20" s="68">
        <f t="shared" si="87"/>
        <v>-5.1531055513545643E-3</v>
      </c>
      <c r="FZ20" s="26">
        <v>13</v>
      </c>
      <c r="GA20" s="74">
        <v>4748933433.8700008</v>
      </c>
      <c r="GB20" s="56">
        <f t="shared" si="88"/>
        <v>1.036043920193388E-2</v>
      </c>
      <c r="GC20" s="67">
        <f t="shared" si="89"/>
        <v>39154788.640001297</v>
      </c>
      <c r="GD20" s="68">
        <f t="shared" si="90"/>
        <v>8.3135093152746659E-3</v>
      </c>
      <c r="GE20" s="26">
        <v>13</v>
      </c>
      <c r="GF20" s="74">
        <v>4712338463.6000004</v>
      </c>
      <c r="GG20" s="56">
        <f t="shared" si="91"/>
        <v>1.0384128125901863E-2</v>
      </c>
      <c r="GH20" s="67">
        <f t="shared" si="92"/>
        <v>-36594970.270000458</v>
      </c>
      <c r="GI20" s="68">
        <f t="shared" si="93"/>
        <v>-7.7059345597477631E-3</v>
      </c>
      <c r="GJ20" s="26">
        <v>13</v>
      </c>
      <c r="GK20" s="74">
        <v>4633591823.1800013</v>
      </c>
      <c r="GL20" s="56">
        <f t="shared" si="94"/>
        <v>1.0399729150557958E-2</v>
      </c>
      <c r="GM20" s="67">
        <f t="shared" si="95"/>
        <v>-78746640.419999123</v>
      </c>
      <c r="GN20" s="68">
        <f t="shared" si="96"/>
        <v>-1.6710735238623008E-2</v>
      </c>
      <c r="GO20" s="26">
        <v>13</v>
      </c>
      <c r="GP20" s="74">
        <v>4579350087.8900003</v>
      </c>
      <c r="GQ20" s="56">
        <f t="shared" si="97"/>
        <v>1.0456799966679113E-2</v>
      </c>
      <c r="GR20" s="67">
        <f t="shared" si="98"/>
        <v>-54241735.290000916</v>
      </c>
      <c r="GS20" s="68">
        <f t="shared" si="99"/>
        <v>-1.1706196264127382E-2</v>
      </c>
      <c r="GT20" s="26">
        <v>13</v>
      </c>
      <c r="GU20" s="74">
        <v>4652444327.0499992</v>
      </c>
      <c r="GV20" s="56">
        <f t="shared" si="100"/>
        <v>1.0612212650922832E-2</v>
      </c>
      <c r="GW20" s="67">
        <f t="shared" si="101"/>
        <v>73094239.159998894</v>
      </c>
      <c r="GX20" s="68">
        <f t="shared" si="102"/>
        <v>1.5961705865925199E-2</v>
      </c>
      <c r="GY20" s="26">
        <v>13</v>
      </c>
      <c r="GZ20" s="74">
        <v>4659125676.5299997</v>
      </c>
      <c r="HA20" s="56">
        <f t="shared" si="103"/>
        <v>1.0605484833460141E-2</v>
      </c>
      <c r="HB20" s="67">
        <f t="shared" si="104"/>
        <v>6681349.4800004959</v>
      </c>
      <c r="HC20" s="68">
        <f t="shared" si="105"/>
        <v>1.4360944506426744E-3</v>
      </c>
      <c r="HD20" s="26">
        <v>13</v>
      </c>
      <c r="HE20" s="74">
        <v>4610246757.5899992</v>
      </c>
      <c r="HF20" s="56">
        <f t="shared" si="106"/>
        <v>1.0536817422953409E-2</v>
      </c>
      <c r="HG20" s="67">
        <f t="shared" si="107"/>
        <v>-48878918.940000534</v>
      </c>
      <c r="HH20" s="68">
        <f t="shared" si="108"/>
        <v>-1.0491006753954818E-2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109"/>
        <v>4.6104545379480688E-3</v>
      </c>
      <c r="Q21" s="26">
        <v>3</v>
      </c>
      <c r="R21" s="27">
        <v>284813590.38</v>
      </c>
      <c r="S21" s="28">
        <f t="shared" si="110"/>
        <v>4.8643417411426632E-3</v>
      </c>
      <c r="T21" s="26">
        <v>3</v>
      </c>
      <c r="U21" s="27">
        <v>388163434.16000003</v>
      </c>
      <c r="V21" s="28">
        <f t="shared" si="111"/>
        <v>4.8958172255003556E-3</v>
      </c>
      <c r="W21" s="26">
        <v>3</v>
      </c>
      <c r="X21" s="27">
        <v>386962708.39999998</v>
      </c>
      <c r="Y21" s="28">
        <f t="shared" si="112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  <c r="FU21" s="26">
        <v>12</v>
      </c>
      <c r="FV21" s="74">
        <v>2563240018.2999997</v>
      </c>
      <c r="FW21" s="56">
        <f t="shared" si="85"/>
        <v>5.741976564394167E-3</v>
      </c>
      <c r="FX21" s="67">
        <f t="shared" si="86"/>
        <v>28683250.969999313</v>
      </c>
      <c r="FY21" s="68">
        <f t="shared" si="87"/>
        <v>1.131687060227708E-2</v>
      </c>
      <c r="FZ21" s="26">
        <v>12</v>
      </c>
      <c r="GA21" s="74">
        <v>2632761063.3400002</v>
      </c>
      <c r="GB21" s="56">
        <f t="shared" si="88"/>
        <v>5.7437235770484672E-3</v>
      </c>
      <c r="GC21" s="67">
        <f t="shared" si="89"/>
        <v>69521045.040000439</v>
      </c>
      <c r="GD21" s="68">
        <f t="shared" si="90"/>
        <v>2.7122331324285584E-2</v>
      </c>
      <c r="GE21" s="26">
        <v>12</v>
      </c>
      <c r="GF21" s="74">
        <v>2619572342.8699999</v>
      </c>
      <c r="GG21" s="56">
        <f t="shared" si="91"/>
        <v>5.7725002254294779E-3</v>
      </c>
      <c r="GH21" s="67">
        <f t="shared" si="92"/>
        <v>-13188720.470000267</v>
      </c>
      <c r="GI21" s="68">
        <f t="shared" si="93"/>
        <v>-5.0094635072081544E-3</v>
      </c>
      <c r="GJ21" s="26">
        <v>12</v>
      </c>
      <c r="GK21" s="74">
        <v>2589066349.6700001</v>
      </c>
      <c r="GL21" s="56">
        <f t="shared" si="94"/>
        <v>5.8109539676528829E-3</v>
      </c>
      <c r="GM21" s="67">
        <f t="shared" si="95"/>
        <v>-30505993.199999809</v>
      </c>
      <c r="GN21" s="68">
        <f t="shared" si="96"/>
        <v>-1.1645409710875739E-2</v>
      </c>
      <c r="GO21" s="26">
        <v>12</v>
      </c>
      <c r="GP21" s="74">
        <v>2567010180.9900002</v>
      </c>
      <c r="GQ21" s="56">
        <f t="shared" si="97"/>
        <v>5.8616859291946675E-3</v>
      </c>
      <c r="GR21" s="67">
        <f t="shared" si="98"/>
        <v>-22056168.679999828</v>
      </c>
      <c r="GS21" s="68">
        <f t="shared" si="99"/>
        <v>-8.5189661836248751E-3</v>
      </c>
      <c r="GT21" s="26">
        <v>12</v>
      </c>
      <c r="GU21" s="74">
        <v>2601268328.6000004</v>
      </c>
      <c r="GV21" s="56">
        <f t="shared" si="100"/>
        <v>5.9334858677863225E-3</v>
      </c>
      <c r="GW21" s="67">
        <f t="shared" si="101"/>
        <v>34258147.610000134</v>
      </c>
      <c r="GX21" s="68">
        <f t="shared" si="102"/>
        <v>1.3345544113419932E-2</v>
      </c>
      <c r="GY21" s="26">
        <v>12</v>
      </c>
      <c r="GZ21" s="74">
        <v>2686042803.8400002</v>
      </c>
      <c r="HA21" s="56">
        <f t="shared" si="103"/>
        <v>6.114191416138429E-3</v>
      </c>
      <c r="HB21" s="67">
        <f t="shared" si="104"/>
        <v>84774475.239999771</v>
      </c>
      <c r="HC21" s="68">
        <f t="shared" si="105"/>
        <v>3.2589669550017276E-2</v>
      </c>
      <c r="HD21" s="26">
        <v>12</v>
      </c>
      <c r="HE21" s="74">
        <v>2749488028.5899997</v>
      </c>
      <c r="HF21" s="56">
        <f t="shared" si="106"/>
        <v>6.2840136086323951E-3</v>
      </c>
      <c r="HG21" s="67">
        <f t="shared" si="107"/>
        <v>63445224.749999523</v>
      </c>
      <c r="HH21" s="68">
        <f t="shared" si="108"/>
        <v>2.3620332728613795E-2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109"/>
        <v>2.1825157677911336E-2</v>
      </c>
      <c r="Q22" s="26">
        <v>8</v>
      </c>
      <c r="R22" s="27">
        <v>1082023638.5899997</v>
      </c>
      <c r="S22" s="28">
        <f t="shared" si="110"/>
        <v>1.8479921351625211E-2</v>
      </c>
      <c r="T22" s="26">
        <v>8</v>
      </c>
      <c r="U22" s="27">
        <v>1322614488.4399998</v>
      </c>
      <c r="V22" s="28">
        <f t="shared" si="111"/>
        <v>1.6681836116824434E-2</v>
      </c>
      <c r="W22" s="26">
        <v>8</v>
      </c>
      <c r="X22" s="27">
        <v>1349492355.5</v>
      </c>
      <c r="Y22" s="28">
        <f t="shared" si="112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  <c r="FU22" s="26">
        <v>22</v>
      </c>
      <c r="FV22" s="74">
        <v>11190700593.970001</v>
      </c>
      <c r="FW22" s="56">
        <f t="shared" si="85"/>
        <v>2.5068561699635214E-2</v>
      </c>
      <c r="FX22" s="67">
        <f t="shared" si="86"/>
        <v>-102600975.59999847</v>
      </c>
      <c r="FY22" s="68">
        <f t="shared" si="87"/>
        <v>-9.0851178433469463E-3</v>
      </c>
      <c r="FZ22" s="26">
        <v>22</v>
      </c>
      <c r="GA22" s="74">
        <v>11440405503.570002</v>
      </c>
      <c r="GB22" s="56">
        <f t="shared" si="88"/>
        <v>2.4958788602900298E-2</v>
      </c>
      <c r="GC22" s="67">
        <f t="shared" si="89"/>
        <v>249704909.60000038</v>
      </c>
      <c r="GD22" s="68">
        <f t="shared" si="90"/>
        <v>2.2313608294957994E-2</v>
      </c>
      <c r="GE22" s="26">
        <v>22</v>
      </c>
      <c r="GF22" s="74">
        <v>11366073955.949999</v>
      </c>
      <c r="GG22" s="56">
        <f t="shared" si="91"/>
        <v>2.5046326608062497E-2</v>
      </c>
      <c r="GH22" s="67">
        <f t="shared" si="92"/>
        <v>-74331547.620002747</v>
      </c>
      <c r="GI22" s="68">
        <f t="shared" si="93"/>
        <v>-6.4972826004119728E-3</v>
      </c>
      <c r="GJ22" s="26">
        <v>22</v>
      </c>
      <c r="GK22" s="74">
        <v>11118345358.52</v>
      </c>
      <c r="GL22" s="56">
        <f t="shared" si="94"/>
        <v>2.4954243865964159E-2</v>
      </c>
      <c r="GM22" s="67">
        <f t="shared" si="95"/>
        <v>-247728597.4299984</v>
      </c>
      <c r="GN22" s="68">
        <f t="shared" si="96"/>
        <v>-2.1795441274629006E-2</v>
      </c>
      <c r="GO22" s="26">
        <v>22</v>
      </c>
      <c r="GP22" s="74">
        <v>10848077024.589996</v>
      </c>
      <c r="GQ22" s="56">
        <f t="shared" si="97"/>
        <v>2.4771238121593896E-2</v>
      </c>
      <c r="GR22" s="67">
        <f t="shared" si="98"/>
        <v>-270268333.93000412</v>
      </c>
      <c r="GS22" s="68">
        <f t="shared" si="99"/>
        <v>-2.4308323335441022E-2</v>
      </c>
      <c r="GT22" s="26">
        <v>22</v>
      </c>
      <c r="GU22" s="74">
        <v>10891972561.289997</v>
      </c>
      <c r="GV22" s="56">
        <f t="shared" si="100"/>
        <v>2.4844559307540936E-2</v>
      </c>
      <c r="GW22" s="67">
        <f t="shared" si="101"/>
        <v>43895536.700000763</v>
      </c>
      <c r="GX22" s="68">
        <f t="shared" si="102"/>
        <v>4.0463887378841502E-3</v>
      </c>
      <c r="GY22" s="26">
        <v>22</v>
      </c>
      <c r="GZ22" s="74">
        <v>10729692815.749998</v>
      </c>
      <c r="HA22" s="56">
        <f t="shared" si="103"/>
        <v>2.4423808741272993E-2</v>
      </c>
      <c r="HB22" s="67">
        <f t="shared" si="104"/>
        <v>-162279745.53999901</v>
      </c>
      <c r="HC22" s="68">
        <f t="shared" si="105"/>
        <v>-1.4899022617513765E-2</v>
      </c>
      <c r="HD22" s="26">
        <v>22</v>
      </c>
      <c r="HE22" s="74">
        <v>10626413151.199999</v>
      </c>
      <c r="HF22" s="56">
        <f t="shared" si="106"/>
        <v>2.4286894199475956E-2</v>
      </c>
      <c r="HG22" s="67">
        <f t="shared" si="107"/>
        <v>-103279664.54999924</v>
      </c>
      <c r="HH22" s="68">
        <f t="shared" si="108"/>
        <v>-9.6255937913148973E-3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109"/>
        <v>2.0485453744284599E-5</v>
      </c>
      <c r="Q23" s="26">
        <v>2</v>
      </c>
      <c r="R23" s="27">
        <v>3873245.21</v>
      </c>
      <c r="S23" s="28">
        <f t="shared" si="110"/>
        <v>6.6151296795726597E-5</v>
      </c>
      <c r="T23" s="26">
        <v>2</v>
      </c>
      <c r="U23" s="27">
        <v>6029523.8200000003</v>
      </c>
      <c r="V23" s="28">
        <f t="shared" si="111"/>
        <v>7.604901436273068E-5</v>
      </c>
      <c r="W23" s="26">
        <v>2</v>
      </c>
      <c r="X23" s="27">
        <v>6095484.9700000007</v>
      </c>
      <c r="Y23" s="28">
        <f t="shared" si="112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  <c r="FU23" s="26">
        <v>1</v>
      </c>
      <c r="FV23" s="74">
        <v>4215922.54</v>
      </c>
      <c r="FW23" s="56">
        <f t="shared" si="85"/>
        <v>9.4441910430363283E-6</v>
      </c>
      <c r="FX23" s="67">
        <f t="shared" si="86"/>
        <v>-144240.94000000041</v>
      </c>
      <c r="FY23" s="68">
        <f t="shared" si="87"/>
        <v>-3.3081543997520113E-2</v>
      </c>
      <c r="FZ23" s="26">
        <v>1</v>
      </c>
      <c r="GA23" s="74">
        <v>4073008</v>
      </c>
      <c r="GB23" s="56">
        <f t="shared" si="88"/>
        <v>8.8858166450655399E-6</v>
      </c>
      <c r="GC23" s="67">
        <f t="shared" si="89"/>
        <v>-142914.54000000004</v>
      </c>
      <c r="GD23" s="68">
        <f t="shared" si="90"/>
        <v>-3.3898758490947048E-2</v>
      </c>
      <c r="GE23" s="26">
        <v>1</v>
      </c>
      <c r="GF23" s="74">
        <v>3856749.45</v>
      </c>
      <c r="GG23" s="56">
        <f t="shared" si="91"/>
        <v>8.4987487099358401E-6</v>
      </c>
      <c r="GH23" s="67">
        <f t="shared" si="92"/>
        <v>-216258.54999999981</v>
      </c>
      <c r="GI23" s="68">
        <f t="shared" si="93"/>
        <v>-5.3095537745076811E-2</v>
      </c>
      <c r="GJ23" s="26">
        <v>1</v>
      </c>
      <c r="GK23" s="74">
        <v>3607143.04</v>
      </c>
      <c r="GL23" s="56">
        <f t="shared" si="94"/>
        <v>8.0959463100863147E-6</v>
      </c>
      <c r="GM23" s="67">
        <f t="shared" si="95"/>
        <v>-249606.41000000015</v>
      </c>
      <c r="GN23" s="68">
        <f t="shared" si="96"/>
        <v>-6.4719373979556835E-2</v>
      </c>
      <c r="GO23" s="26">
        <v>1</v>
      </c>
      <c r="GP23" s="74">
        <v>3377054.08</v>
      </c>
      <c r="GQ23" s="56">
        <f t="shared" si="97"/>
        <v>7.7113953538085149E-6</v>
      </c>
      <c r="GR23" s="67">
        <f t="shared" si="98"/>
        <v>-230088.95999999996</v>
      </c>
      <c r="GS23" s="68">
        <f t="shared" si="99"/>
        <v>-6.3787035182280974E-2</v>
      </c>
      <c r="GT23" s="26">
        <v>1</v>
      </c>
      <c r="GU23" s="74">
        <v>3371779.02</v>
      </c>
      <c r="GV23" s="56">
        <f t="shared" si="100"/>
        <v>7.6910186252241959E-6</v>
      </c>
      <c r="GW23" s="67">
        <f t="shared" si="101"/>
        <v>-5275.0600000000559</v>
      </c>
      <c r="GX23" s="68">
        <f t="shared" si="102"/>
        <v>-1.5620300637886307E-3</v>
      </c>
      <c r="GY23" s="26">
        <v>1</v>
      </c>
      <c r="GZ23" s="74">
        <v>3227308.33</v>
      </c>
      <c r="HA23" s="56">
        <f t="shared" si="103"/>
        <v>7.3462644974638502E-6</v>
      </c>
      <c r="HB23" s="67">
        <f t="shared" si="104"/>
        <v>-144470.68999999994</v>
      </c>
      <c r="HC23" s="68">
        <f t="shared" si="105"/>
        <v>-4.2847022044760201E-2</v>
      </c>
      <c r="HD23" s="26">
        <v>1</v>
      </c>
      <c r="HE23" s="74">
        <v>3062874.16</v>
      </c>
      <c r="HF23" s="56">
        <f t="shared" si="106"/>
        <v>7.00026430478364E-6</v>
      </c>
      <c r="HG23" s="67">
        <f t="shared" si="107"/>
        <v>-164434.16999999993</v>
      </c>
      <c r="HH23" s="68">
        <f t="shared" si="108"/>
        <v>-5.0950870876350363E-2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109"/>
        <v>0.16109915095557206</v>
      </c>
      <c r="Q24" s="26">
        <v>6</v>
      </c>
      <c r="R24" s="27">
        <v>10264139916.43</v>
      </c>
      <c r="S24" s="28">
        <f t="shared" si="110"/>
        <v>0.17530162154763895</v>
      </c>
      <c r="T24" s="26">
        <v>7</v>
      </c>
      <c r="U24" s="27">
        <v>13850202956.01</v>
      </c>
      <c r="V24" s="28">
        <f t="shared" si="111"/>
        <v>0.17468946387350689</v>
      </c>
      <c r="W24" s="26">
        <v>7</v>
      </c>
      <c r="X24" s="27">
        <v>16889244233.859999</v>
      </c>
      <c r="Y24" s="28">
        <f t="shared" si="112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  <c r="FU24" s="26">
        <v>31</v>
      </c>
      <c r="FV24" s="74">
        <v>113034243255.59996</v>
      </c>
      <c r="FW24" s="56">
        <f t="shared" si="85"/>
        <v>0.2532107688370685</v>
      </c>
      <c r="FX24" s="67">
        <f t="shared" si="86"/>
        <v>-1010727411.4500275</v>
      </c>
      <c r="FY24" s="68">
        <f t="shared" si="87"/>
        <v>-8.8625338367687278E-3</v>
      </c>
      <c r="FZ24" s="26">
        <v>32</v>
      </c>
      <c r="GA24" s="74">
        <v>115585661280.54001</v>
      </c>
      <c r="GB24" s="56">
        <f t="shared" si="88"/>
        <v>0.25216571952167288</v>
      </c>
      <c r="GC24" s="67">
        <f t="shared" si="89"/>
        <v>2551418024.9400482</v>
      </c>
      <c r="GD24" s="68">
        <f t="shared" si="90"/>
        <v>2.2572080384265725E-2</v>
      </c>
      <c r="GE24" s="26">
        <v>32</v>
      </c>
      <c r="GF24" s="74">
        <v>113628419044.28001</v>
      </c>
      <c r="GG24" s="56">
        <f t="shared" si="91"/>
        <v>0.25039204446237068</v>
      </c>
      <c r="GH24" s="67">
        <f t="shared" si="92"/>
        <v>-1957242236.2599945</v>
      </c>
      <c r="GI24" s="68">
        <f t="shared" si="93"/>
        <v>-1.6933261570477476E-2</v>
      </c>
      <c r="GJ24" s="26">
        <v>32</v>
      </c>
      <c r="GK24" s="74">
        <v>111385917316.21001</v>
      </c>
      <c r="GL24" s="56">
        <f t="shared" si="94"/>
        <v>0.24999685243747635</v>
      </c>
      <c r="GM24" s="67">
        <f t="shared" si="95"/>
        <v>-2242501728.0700073</v>
      </c>
      <c r="GN24" s="68">
        <f t="shared" si="96"/>
        <v>-1.9735394956046374E-2</v>
      </c>
      <c r="GO24" s="26">
        <v>32</v>
      </c>
      <c r="GP24" s="74">
        <v>109202689580.55997</v>
      </c>
      <c r="GQ24" s="56">
        <f t="shared" si="97"/>
        <v>0.24936086100668062</v>
      </c>
      <c r="GR24" s="67">
        <f t="shared" si="98"/>
        <v>-2183227735.6500397</v>
      </c>
      <c r="GS24" s="68">
        <f t="shared" si="99"/>
        <v>-1.9600572390602509E-2</v>
      </c>
      <c r="GT24" s="26">
        <v>32</v>
      </c>
      <c r="GU24" s="74">
        <v>107656780837.62001</v>
      </c>
      <c r="GV24" s="56">
        <f t="shared" si="100"/>
        <v>0.24556481953369969</v>
      </c>
      <c r="GW24" s="67">
        <f t="shared" si="101"/>
        <v>-1545908742.9399567</v>
      </c>
      <c r="GX24" s="68">
        <f t="shared" si="102"/>
        <v>-1.4156324801867848E-2</v>
      </c>
      <c r="GY24" s="26">
        <v>32</v>
      </c>
      <c r="GZ24" s="74">
        <v>107301744846.74998</v>
      </c>
      <c r="HA24" s="56">
        <f t="shared" si="103"/>
        <v>0.24424905155672064</v>
      </c>
      <c r="HB24" s="67">
        <f t="shared" si="104"/>
        <v>-355035990.87002563</v>
      </c>
      <c r="HC24" s="68">
        <f t="shared" si="105"/>
        <v>-3.2978507076626283E-3</v>
      </c>
      <c r="HD24" s="26">
        <v>32</v>
      </c>
      <c r="HE24" s="74">
        <v>106650400982.21005</v>
      </c>
      <c r="HF24" s="56">
        <f t="shared" si="106"/>
        <v>0.24375176911826735</v>
      </c>
      <c r="HG24" s="67">
        <f t="shared" si="107"/>
        <v>-651343864.53993225</v>
      </c>
      <c r="HH24" s="68">
        <f t="shared" si="108"/>
        <v>-6.0702075764955329E-3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109"/>
        <v>5.1438146171029527E-4</v>
      </c>
      <c r="Q25" s="26">
        <v>2</v>
      </c>
      <c r="R25" s="27">
        <v>20564608.460000001</v>
      </c>
      <c r="S25" s="28">
        <f t="shared" si="110"/>
        <v>3.5122370104870537E-4</v>
      </c>
      <c r="T25" s="26">
        <v>2</v>
      </c>
      <c r="U25" s="27">
        <v>24027880.969999999</v>
      </c>
      <c r="V25" s="28">
        <f t="shared" si="111"/>
        <v>3.0305820485066316E-4</v>
      </c>
      <c r="W25" s="26">
        <v>2</v>
      </c>
      <c r="X25" s="27">
        <v>28284769.789999999</v>
      </c>
      <c r="Y25" s="28">
        <f t="shared" si="112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  <c r="FU25" s="26">
        <v>3</v>
      </c>
      <c r="FV25" s="74">
        <v>246750163.83999997</v>
      </c>
      <c r="FW25" s="56">
        <f t="shared" si="85"/>
        <v>5.5275106814592335E-4</v>
      </c>
      <c r="FX25" s="67">
        <f t="shared" si="86"/>
        <v>1142398.1099999845</v>
      </c>
      <c r="FY25" s="68">
        <f t="shared" si="87"/>
        <v>4.6513110308402808E-3</v>
      </c>
      <c r="FZ25" s="26">
        <v>3</v>
      </c>
      <c r="GA25" s="74">
        <v>243222693.16</v>
      </c>
      <c r="GB25" s="56">
        <f t="shared" si="88"/>
        <v>5.3062313045758726E-4</v>
      </c>
      <c r="GC25" s="67">
        <f t="shared" si="89"/>
        <v>-3527470.6799999774</v>
      </c>
      <c r="GD25" s="68">
        <f t="shared" si="90"/>
        <v>-1.4295717681011521E-2</v>
      </c>
      <c r="GE25" s="26">
        <v>3</v>
      </c>
      <c r="GF25" s="74">
        <v>239141575.35000002</v>
      </c>
      <c r="GG25" s="56">
        <f t="shared" si="91"/>
        <v>5.2697334409364781E-4</v>
      </c>
      <c r="GH25" s="67">
        <f t="shared" si="92"/>
        <v>-4081117.8099999726</v>
      </c>
      <c r="GI25" s="68">
        <f t="shared" si="93"/>
        <v>-1.6779346355297847E-2</v>
      </c>
      <c r="GJ25" s="26">
        <v>3</v>
      </c>
      <c r="GK25" s="74">
        <v>237701484.50999999</v>
      </c>
      <c r="GL25" s="56">
        <f t="shared" si="94"/>
        <v>5.3350211928961209E-4</v>
      </c>
      <c r="GM25" s="67">
        <f t="shared" si="95"/>
        <v>-1440090.8400000334</v>
      </c>
      <c r="GN25" s="68">
        <f t="shared" si="96"/>
        <v>-6.0219175101291446E-3</v>
      </c>
      <c r="GO25" s="26">
        <v>3</v>
      </c>
      <c r="GP25" s="74">
        <v>226425122.38999999</v>
      </c>
      <c r="GQ25" s="56">
        <f t="shared" si="97"/>
        <v>5.1703455006079453E-4</v>
      </c>
      <c r="GR25" s="67">
        <f t="shared" si="98"/>
        <v>-11276362.120000005</v>
      </c>
      <c r="GS25" s="68">
        <f t="shared" si="99"/>
        <v>-4.7439174152593959E-2</v>
      </c>
      <c r="GT25" s="26">
        <v>3</v>
      </c>
      <c r="GU25" s="74">
        <v>220884970.32999998</v>
      </c>
      <c r="GV25" s="56">
        <f t="shared" si="100"/>
        <v>5.0383800680986609E-4</v>
      </c>
      <c r="GW25" s="67">
        <f t="shared" si="101"/>
        <v>-5540152.0600000024</v>
      </c>
      <c r="GX25" s="68">
        <f t="shared" si="102"/>
        <v>-2.4467921233835146E-2</v>
      </c>
      <c r="GY25" s="26">
        <v>3</v>
      </c>
      <c r="GZ25" s="74">
        <v>218414503.11000001</v>
      </c>
      <c r="HA25" s="56">
        <f t="shared" si="103"/>
        <v>4.9717304510790282E-4</v>
      </c>
      <c r="HB25" s="67">
        <f t="shared" si="104"/>
        <v>-2470467.219999969</v>
      </c>
      <c r="HC25" s="68">
        <f t="shared" si="105"/>
        <v>-1.1184406147277087E-2</v>
      </c>
      <c r="HD25" s="26">
        <v>3</v>
      </c>
      <c r="HE25" s="74">
        <v>221921842.11000001</v>
      </c>
      <c r="HF25" s="56">
        <f t="shared" si="106"/>
        <v>5.0720710960402754E-4</v>
      </c>
      <c r="HG25" s="67">
        <f t="shared" si="107"/>
        <v>3507339</v>
      </c>
      <c r="HH25" s="68">
        <f t="shared" si="108"/>
        <v>1.6058178143205079E-2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109"/>
        <v>1.6536087292622913E-2</v>
      </c>
      <c r="Q26" s="26">
        <v>4</v>
      </c>
      <c r="R26" s="27">
        <v>823800456.30999994</v>
      </c>
      <c r="S26" s="28">
        <f t="shared" si="110"/>
        <v>1.4069718164272334E-2</v>
      </c>
      <c r="T26" s="26">
        <v>5</v>
      </c>
      <c r="U26" s="27">
        <v>975337320.60000002</v>
      </c>
      <c r="V26" s="28">
        <f t="shared" si="111"/>
        <v>1.2301708081288691E-2</v>
      </c>
      <c r="W26" s="26">
        <v>5</v>
      </c>
      <c r="X26" s="27">
        <v>943410354.53999996</v>
      </c>
      <c r="Y26" s="47">
        <f t="shared" si="112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  <c r="FU26" s="26">
        <v>13</v>
      </c>
      <c r="FV26" s="74">
        <v>3760663474.4100003</v>
      </c>
      <c r="FW26" s="56">
        <f t="shared" si="85"/>
        <v>8.4243540918796864E-3</v>
      </c>
      <c r="FX26" s="67">
        <f t="shared" si="86"/>
        <v>121183022.99000025</v>
      </c>
      <c r="FY26" s="68">
        <f t="shared" si="87"/>
        <v>3.329679183816437E-2</v>
      </c>
      <c r="FZ26" s="26">
        <v>13</v>
      </c>
      <c r="GA26" s="74">
        <v>3773516121</v>
      </c>
      <c r="GB26" s="56">
        <f t="shared" si="88"/>
        <v>8.2324346916099727E-3</v>
      </c>
      <c r="GC26" s="67">
        <f t="shared" si="89"/>
        <v>12852646.589999676</v>
      </c>
      <c r="GD26" s="68">
        <f t="shared" si="90"/>
        <v>3.417654006389415E-3</v>
      </c>
      <c r="GE26" s="26">
        <v>13</v>
      </c>
      <c r="GF26" s="74">
        <v>3819785786.9100003</v>
      </c>
      <c r="GG26" s="56">
        <f t="shared" si="91"/>
        <v>8.4172954322279409E-3</v>
      </c>
      <c r="GH26" s="67">
        <f t="shared" si="92"/>
        <v>46269665.910000324</v>
      </c>
      <c r="GI26" s="68">
        <f t="shared" si="93"/>
        <v>1.2261684971346734E-2</v>
      </c>
      <c r="GJ26" s="26">
        <v>13</v>
      </c>
      <c r="GK26" s="74">
        <v>3739280623.9099998</v>
      </c>
      <c r="GL26" s="56">
        <f t="shared" si="94"/>
        <v>8.3925186314544979E-3</v>
      </c>
      <c r="GM26" s="67">
        <f t="shared" si="95"/>
        <v>-80505163.000000477</v>
      </c>
      <c r="GN26" s="68">
        <f t="shared" si="96"/>
        <v>-2.1075831863630445E-2</v>
      </c>
      <c r="GO26" s="26">
        <v>13</v>
      </c>
      <c r="GP26" s="74">
        <v>3529788487.6800003</v>
      </c>
      <c r="GQ26" s="56">
        <f t="shared" si="97"/>
        <v>8.0601595055955818E-3</v>
      </c>
      <c r="GR26" s="67">
        <f t="shared" si="98"/>
        <v>-209492136.22999954</v>
      </c>
      <c r="GS26" s="68">
        <f t="shared" si="99"/>
        <v>-5.6024716329244877E-2</v>
      </c>
      <c r="GT26" s="26">
        <v>13</v>
      </c>
      <c r="GU26" s="74">
        <v>3532617743.2799997</v>
      </c>
      <c r="GV26" s="56">
        <f t="shared" si="100"/>
        <v>8.0578913084772517E-3</v>
      </c>
      <c r="GW26" s="67">
        <f t="shared" si="101"/>
        <v>2829255.5999994278</v>
      </c>
      <c r="GX26" s="68">
        <f t="shared" si="102"/>
        <v>8.0153686541682646E-4</v>
      </c>
      <c r="GY26" s="26">
        <v>13</v>
      </c>
      <c r="GZ26" s="74">
        <v>3716160203.1799994</v>
      </c>
      <c r="HA26" s="56">
        <f t="shared" si="103"/>
        <v>8.4590293136042796E-3</v>
      </c>
      <c r="HB26" s="67">
        <f t="shared" si="104"/>
        <v>183542459.89999962</v>
      </c>
      <c r="HC26" s="68">
        <f t="shared" si="105"/>
        <v>5.1956501732786493E-2</v>
      </c>
      <c r="HD26" s="26">
        <v>13</v>
      </c>
      <c r="HE26" s="74">
        <v>3703839698.1099997</v>
      </c>
      <c r="HF26" s="56">
        <f t="shared" si="106"/>
        <v>8.4652047308793263E-3</v>
      </c>
      <c r="HG26" s="67">
        <f t="shared" si="107"/>
        <v>-12320505.069999695</v>
      </c>
      <c r="HH26" s="68">
        <f t="shared" si="108"/>
        <v>-3.3153858812267484E-3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  <c r="FU27" s="26">
        <v>4</v>
      </c>
      <c r="FV27" s="74">
        <v>342141298.92000002</v>
      </c>
      <c r="FW27" s="56">
        <f t="shared" si="85"/>
        <v>7.6643907947916874E-4</v>
      </c>
      <c r="FX27" s="67">
        <f t="shared" si="86"/>
        <v>8252508.25</v>
      </c>
      <c r="FY27" s="68">
        <f t="shared" si="87"/>
        <v>2.4716338135940572E-2</v>
      </c>
      <c r="FZ27" s="26">
        <v>4</v>
      </c>
      <c r="GA27" s="74">
        <v>349141563.40999997</v>
      </c>
      <c r="GB27" s="56">
        <f t="shared" si="88"/>
        <v>7.6169944071624303E-4</v>
      </c>
      <c r="GC27" s="67">
        <f t="shared" si="89"/>
        <v>7000264.4899999499</v>
      </c>
      <c r="GD27" s="68">
        <f t="shared" si="90"/>
        <v>2.0460156409345842E-2</v>
      </c>
      <c r="GE27" s="26">
        <v>4</v>
      </c>
      <c r="GF27" s="74">
        <v>352437732.62000006</v>
      </c>
      <c r="GG27" s="56">
        <f t="shared" si="91"/>
        <v>7.7663321516437578E-4</v>
      </c>
      <c r="GH27" s="67">
        <f t="shared" si="92"/>
        <v>3296169.2100000978</v>
      </c>
      <c r="GI27" s="68">
        <f t="shared" si="93"/>
        <v>9.4407814922034296E-3</v>
      </c>
      <c r="GJ27" s="26">
        <v>4</v>
      </c>
      <c r="GK27" s="74">
        <v>354685806.09000003</v>
      </c>
      <c r="GL27" s="56">
        <f t="shared" si="94"/>
        <v>7.9606414583834365E-4</v>
      </c>
      <c r="GM27" s="67">
        <f t="shared" si="95"/>
        <v>2248073.469999969</v>
      </c>
      <c r="GN27" s="68">
        <f t="shared" si="96"/>
        <v>6.3786401452759654E-3</v>
      </c>
      <c r="GO27" s="26">
        <v>4</v>
      </c>
      <c r="GP27" s="74">
        <v>354429487.60000002</v>
      </c>
      <c r="GQ27" s="56">
        <f t="shared" si="97"/>
        <v>8.0932843809577754E-4</v>
      </c>
      <c r="GR27" s="67">
        <f t="shared" si="98"/>
        <v>-256318.49000000954</v>
      </c>
      <c r="GS27" s="68">
        <f t="shared" si="99"/>
        <v>-7.2266351119494696E-4</v>
      </c>
      <c r="GT27" s="26">
        <v>4</v>
      </c>
      <c r="GU27" s="74">
        <v>353992387.97000003</v>
      </c>
      <c r="GV27" s="56">
        <f t="shared" si="100"/>
        <v>8.0745565854575471E-4</v>
      </c>
      <c r="GW27" s="67">
        <f t="shared" si="101"/>
        <v>-437099.62999999523</v>
      </c>
      <c r="GX27" s="68">
        <f t="shared" si="102"/>
        <v>-1.2332484888878507E-3</v>
      </c>
      <c r="GY27" s="26">
        <v>4</v>
      </c>
      <c r="GZ27" s="74">
        <v>350280725.90000004</v>
      </c>
      <c r="HA27" s="56">
        <f t="shared" si="103"/>
        <v>7.9733778049804007E-4</v>
      </c>
      <c r="HB27" s="67">
        <f t="shared" si="104"/>
        <v>-3711662.0699999928</v>
      </c>
      <c r="HC27" s="68">
        <f t="shared" si="105"/>
        <v>-1.0485146562853626E-2</v>
      </c>
      <c r="HD27" s="26">
        <v>4</v>
      </c>
      <c r="HE27" s="74">
        <v>351716070.48999995</v>
      </c>
      <c r="HF27" s="56">
        <f t="shared" si="106"/>
        <v>8.0385459050982138E-4</v>
      </c>
      <c r="HG27" s="67">
        <f t="shared" si="107"/>
        <v>1435344.5899999142</v>
      </c>
      <c r="HH27" s="68">
        <f t="shared" si="108"/>
        <v>4.097697885922744E-3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  <c r="FU28" s="26">
        <v>10</v>
      </c>
      <c r="FV28" s="74">
        <v>540844392.95000005</v>
      </c>
      <c r="FW28" s="69">
        <f t="shared" si="85"/>
        <v>1.2115587331390607E-3</v>
      </c>
      <c r="FX28" s="67">
        <f t="shared" si="86"/>
        <v>17128752.099999964</v>
      </c>
      <c r="FY28" s="68">
        <f t="shared" si="87"/>
        <v>3.2706206887767729E-2</v>
      </c>
      <c r="FZ28" s="26">
        <v>10</v>
      </c>
      <c r="GA28" s="74">
        <v>603622387.38999987</v>
      </c>
      <c r="GB28" s="69">
        <f t="shared" si="88"/>
        <v>1.3168837029547352E-3</v>
      </c>
      <c r="GC28" s="67">
        <f t="shared" si="89"/>
        <v>62777994.439999819</v>
      </c>
      <c r="GD28" s="68">
        <f t="shared" si="90"/>
        <v>0.1160740413662817</v>
      </c>
      <c r="GE28" s="26">
        <v>10</v>
      </c>
      <c r="GF28" s="74">
        <v>626638268.02999997</v>
      </c>
      <c r="GG28" s="69">
        <f t="shared" si="91"/>
        <v>1.3808626256539406E-3</v>
      </c>
      <c r="GH28" s="67">
        <f t="shared" si="92"/>
        <v>23015880.640000105</v>
      </c>
      <c r="GI28" s="68">
        <f t="shared" si="93"/>
        <v>3.8129600758378707E-2</v>
      </c>
      <c r="GJ28" s="26">
        <v>11</v>
      </c>
      <c r="GK28" s="74">
        <v>661444821.26000011</v>
      </c>
      <c r="GL28" s="69">
        <f t="shared" si="94"/>
        <v>1.4845604126654207E-3</v>
      </c>
      <c r="GM28" s="67">
        <f t="shared" si="95"/>
        <v>34806553.230000138</v>
      </c>
      <c r="GN28" s="68">
        <f t="shared" si="96"/>
        <v>5.5544889301803367E-2</v>
      </c>
      <c r="GO28" s="26">
        <v>11</v>
      </c>
      <c r="GP28" s="74">
        <v>646709145.76999998</v>
      </c>
      <c r="GQ28" s="69">
        <f t="shared" si="97"/>
        <v>1.4767397216085599E-3</v>
      </c>
      <c r="GR28" s="67">
        <f t="shared" si="98"/>
        <v>-14735675.490000129</v>
      </c>
      <c r="GS28" s="68">
        <f t="shared" si="99"/>
        <v>-2.2278011734871296E-2</v>
      </c>
      <c r="GT28" s="26">
        <v>11</v>
      </c>
      <c r="GU28" s="74">
        <v>643506773.86000013</v>
      </c>
      <c r="GV28" s="69">
        <f t="shared" si="100"/>
        <v>1.467837172560376E-3</v>
      </c>
      <c r="GW28" s="67">
        <f t="shared" si="101"/>
        <v>-3202371.9099998474</v>
      </c>
      <c r="GX28" s="68">
        <f t="shared" si="102"/>
        <v>-4.9517962301073764E-3</v>
      </c>
      <c r="GY28" s="26">
        <v>12</v>
      </c>
      <c r="GZ28" s="74">
        <v>674304493.97000015</v>
      </c>
      <c r="HA28" s="69">
        <f t="shared" si="103"/>
        <v>1.5349073153268064E-3</v>
      </c>
      <c r="HB28" s="67">
        <f t="shared" si="104"/>
        <v>30797720.110000014</v>
      </c>
      <c r="HC28" s="68">
        <f t="shared" si="105"/>
        <v>4.7859201116506503E-2</v>
      </c>
      <c r="HD28" s="26">
        <v>13</v>
      </c>
      <c r="HE28" s="74">
        <v>707053887.63</v>
      </c>
      <c r="HF28" s="69">
        <f t="shared" si="106"/>
        <v>1.6159867603358512E-3</v>
      </c>
      <c r="HG28" s="67">
        <f t="shared" si="107"/>
        <v>32749393.659999847</v>
      </c>
      <c r="HH28" s="68">
        <f t="shared" si="108"/>
        <v>4.856766335218414E-2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  <c r="FU29" s="26">
        <v>3</v>
      </c>
      <c r="FV29" s="74">
        <v>35538077.109999999</v>
      </c>
      <c r="FW29" s="56">
        <f t="shared" si="85"/>
        <v>7.9609714444373158E-5</v>
      </c>
      <c r="FX29" s="67">
        <f t="shared" si="86"/>
        <v>-1004525.3000000045</v>
      </c>
      <c r="FY29" s="68">
        <f t="shared" si="87"/>
        <v>-2.7489156046672604E-2</v>
      </c>
      <c r="FZ29" s="26">
        <v>3</v>
      </c>
      <c r="GA29" s="74">
        <v>35586761.230000004</v>
      </c>
      <c r="GB29" s="56">
        <f t="shared" si="88"/>
        <v>7.7637322411718094E-5</v>
      </c>
      <c r="GC29" s="67">
        <f t="shared" si="89"/>
        <v>48684.120000004768</v>
      </c>
      <c r="GD29" s="68">
        <f t="shared" si="90"/>
        <v>1.3699142992265505E-3</v>
      </c>
      <c r="GE29" s="26">
        <v>3</v>
      </c>
      <c r="GF29" s="74">
        <v>38937694.460000001</v>
      </c>
      <c r="GG29" s="56">
        <f t="shared" si="91"/>
        <v>8.5803261230723947E-5</v>
      </c>
      <c r="GH29" s="67">
        <f t="shared" si="92"/>
        <v>3350933.2299999967</v>
      </c>
      <c r="GI29" s="68">
        <f t="shared" si="93"/>
        <v>9.4162354599865231E-2</v>
      </c>
      <c r="GJ29" s="26">
        <v>3</v>
      </c>
      <c r="GK29" s="74">
        <v>39473144.010000005</v>
      </c>
      <c r="GL29" s="56">
        <f t="shared" si="94"/>
        <v>8.8594339357073366E-5</v>
      </c>
      <c r="GM29" s="67">
        <f t="shared" si="95"/>
        <v>535449.55000000447</v>
      </c>
      <c r="GN29" s="68">
        <f t="shared" si="96"/>
        <v>1.3751444645754828E-2</v>
      </c>
      <c r="GO29" s="26">
        <v>3</v>
      </c>
      <c r="GP29" s="74">
        <v>42752692.480000004</v>
      </c>
      <c r="GQ29" s="56">
        <f t="shared" si="97"/>
        <v>9.7624410608513647E-5</v>
      </c>
      <c r="GR29" s="67">
        <f t="shared" si="98"/>
        <v>3279548.4699999988</v>
      </c>
      <c r="GS29" s="68">
        <f t="shared" si="99"/>
        <v>8.3083031571266994E-2</v>
      </c>
      <c r="GT29" s="26">
        <v>3</v>
      </c>
      <c r="GU29" s="74">
        <v>43585023.469999999</v>
      </c>
      <c r="GV29" s="56">
        <f t="shared" si="100"/>
        <v>9.9417318068668585E-5</v>
      </c>
      <c r="GW29" s="67">
        <f t="shared" si="101"/>
        <v>832330.98999999464</v>
      </c>
      <c r="GX29" s="68">
        <f t="shared" si="102"/>
        <v>1.9468504595105084E-2</v>
      </c>
      <c r="GY29" s="26">
        <v>3</v>
      </c>
      <c r="GZ29" s="74">
        <v>46155348.310000002</v>
      </c>
      <c r="HA29" s="56">
        <f t="shared" si="103"/>
        <v>1.0506259767805672E-4</v>
      </c>
      <c r="HB29" s="67">
        <f t="shared" si="104"/>
        <v>2570324.8400000036</v>
      </c>
      <c r="HC29" s="68">
        <f t="shared" si="105"/>
        <v>5.8972661601735366E-2</v>
      </c>
      <c r="HD29" s="26">
        <v>3</v>
      </c>
      <c r="HE29" s="74">
        <v>49444138.209999993</v>
      </c>
      <c r="HF29" s="56">
        <f t="shared" si="106"/>
        <v>1.1300563382997485E-4</v>
      </c>
      <c r="HG29" s="67">
        <f t="shared" si="107"/>
        <v>3288789.8999999911</v>
      </c>
      <c r="HH29" s="68">
        <f t="shared" si="108"/>
        <v>7.1254795390363085E-2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113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  <c r="FU30" s="26">
        <v>0</v>
      </c>
      <c r="FV30" s="74">
        <v>0</v>
      </c>
      <c r="FW30" s="69">
        <f>FV30/FV$32</f>
        <v>0</v>
      </c>
      <c r="FX30" s="67">
        <f t="shared" si="86"/>
        <v>0</v>
      </c>
      <c r="FY30" s="68" t="str">
        <f t="shared" si="87"/>
        <v>-</v>
      </c>
      <c r="FZ30" s="26">
        <v>0</v>
      </c>
      <c r="GA30" s="74">
        <v>0</v>
      </c>
      <c r="GB30" s="69">
        <f>GA30/GA$32</f>
        <v>0</v>
      </c>
      <c r="GC30" s="67">
        <f t="shared" si="89"/>
        <v>0</v>
      </c>
      <c r="GD30" s="68" t="str">
        <f t="shared" si="90"/>
        <v>-</v>
      </c>
      <c r="GE30" s="26">
        <v>0</v>
      </c>
      <c r="GF30" s="74">
        <v>0</v>
      </c>
      <c r="GG30" s="69">
        <f>GF30/GF$32</f>
        <v>0</v>
      </c>
      <c r="GH30" s="67">
        <f t="shared" si="92"/>
        <v>0</v>
      </c>
      <c r="GI30" s="68" t="str">
        <f t="shared" si="93"/>
        <v>-</v>
      </c>
      <c r="GJ30" s="26">
        <v>0</v>
      </c>
      <c r="GK30" s="74">
        <v>0</v>
      </c>
      <c r="GL30" s="69">
        <f>GK30/GK$32</f>
        <v>0</v>
      </c>
      <c r="GM30" s="67">
        <f t="shared" si="95"/>
        <v>0</v>
      </c>
      <c r="GN30" s="68" t="str">
        <f t="shared" si="96"/>
        <v>-</v>
      </c>
      <c r="GO30" s="26">
        <v>0</v>
      </c>
      <c r="GP30" s="74">
        <v>0</v>
      </c>
      <c r="GQ30" s="69">
        <f>GP30/GP$32</f>
        <v>0</v>
      </c>
      <c r="GR30" s="67">
        <f t="shared" si="98"/>
        <v>0</v>
      </c>
      <c r="GS30" s="68" t="str">
        <f t="shared" si="99"/>
        <v>-</v>
      </c>
      <c r="GT30" s="26">
        <v>0</v>
      </c>
      <c r="GU30" s="74">
        <v>0</v>
      </c>
      <c r="GV30" s="69">
        <f>GU30/GU$32</f>
        <v>0</v>
      </c>
      <c r="GW30" s="67">
        <f t="shared" si="101"/>
        <v>0</v>
      </c>
      <c r="GX30" s="68" t="str">
        <f t="shared" si="102"/>
        <v>-</v>
      </c>
      <c r="GY30" s="26">
        <v>0</v>
      </c>
      <c r="GZ30" s="74">
        <v>0</v>
      </c>
      <c r="HA30" s="69">
        <f>GZ30/GZ$32</f>
        <v>0</v>
      </c>
      <c r="HB30" s="67">
        <f t="shared" si="104"/>
        <v>0</v>
      </c>
      <c r="HC30" s="68" t="str">
        <f t="shared" si="105"/>
        <v>-</v>
      </c>
      <c r="HD30" s="26">
        <v>0</v>
      </c>
      <c r="HE30" s="74">
        <v>0</v>
      </c>
      <c r="HF30" s="69">
        <f>HE30/HE$32</f>
        <v>0</v>
      </c>
      <c r="HG30" s="67">
        <f t="shared" si="107"/>
        <v>0</v>
      </c>
      <c r="HH30" s="68" t="str">
        <f t="shared" si="108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  <c r="GE31" s="26">
        <v>0</v>
      </c>
      <c r="GF31" s="74">
        <v>0</v>
      </c>
      <c r="GG31" s="69">
        <f>GF31/GF$32</f>
        <v>0</v>
      </c>
      <c r="GH31" s="67"/>
      <c r="GI31" s="68"/>
      <c r="GJ31" s="26">
        <v>0</v>
      </c>
      <c r="GK31" s="74">
        <v>0</v>
      </c>
      <c r="GL31" s="69">
        <f>GK31/GK$32</f>
        <v>0</v>
      </c>
      <c r="GM31" s="67"/>
      <c r="GN31" s="68"/>
      <c r="GO31" s="26">
        <v>0</v>
      </c>
      <c r="GP31" s="74">
        <v>0</v>
      </c>
      <c r="GQ31" s="69">
        <f>GP31/GP$32</f>
        <v>0</v>
      </c>
      <c r="GR31" s="67"/>
      <c r="GS31" s="68"/>
      <c r="GT31" s="26">
        <v>0</v>
      </c>
      <c r="GU31" s="74">
        <v>0</v>
      </c>
      <c r="GV31" s="69">
        <f>GU31/GU$32</f>
        <v>0</v>
      </c>
      <c r="GW31" s="67"/>
      <c r="GX31" s="68"/>
      <c r="GY31" s="26">
        <v>0</v>
      </c>
      <c r="GZ31" s="74">
        <v>0</v>
      </c>
      <c r="HA31" s="69">
        <f>GZ31/GZ$32</f>
        <v>0</v>
      </c>
      <c r="HB31" s="67"/>
      <c r="HC31" s="68"/>
      <c r="HD31" s="26">
        <v>0</v>
      </c>
      <c r="HE31" s="74">
        <v>0</v>
      </c>
      <c r="HF31" s="69">
        <f>HE31/HE$32</f>
        <v>0</v>
      </c>
      <c r="HG31" s="67"/>
      <c r="HH31" s="68"/>
    </row>
    <row r="32" spans="1:256" ht="21.75" thickBot="1">
      <c r="A32" s="80" t="s">
        <v>26</v>
      </c>
      <c r="B32" s="81">
        <f t="shared" ref="B32:G32" si="114">SUM(B7:B26)</f>
        <v>51</v>
      </c>
      <c r="C32" s="82">
        <f t="shared" si="114"/>
        <v>11742660528.779999</v>
      </c>
      <c r="D32" s="83">
        <f t="shared" si="114"/>
        <v>1</v>
      </c>
      <c r="E32" s="81">
        <f t="shared" si="114"/>
        <v>57</v>
      </c>
      <c r="F32" s="82">
        <f t="shared" si="114"/>
        <v>17708047711.219997</v>
      </c>
      <c r="G32" s="83">
        <f t="shared" si="114"/>
        <v>1</v>
      </c>
      <c r="H32" s="84">
        <v>70</v>
      </c>
      <c r="I32" s="85">
        <v>25475237063.889999</v>
      </c>
      <c r="J32" s="86">
        <v>1</v>
      </c>
      <c r="K32" s="87">
        <f t="shared" ref="K32:P32" si="115">SUM(K7:K26)</f>
        <v>68</v>
      </c>
      <c r="L32" s="88">
        <f t="shared" si="115"/>
        <v>36657166806.790001</v>
      </c>
      <c r="M32" s="83">
        <f t="shared" si="115"/>
        <v>1</v>
      </c>
      <c r="N32" s="81">
        <f t="shared" si="115"/>
        <v>73</v>
      </c>
      <c r="O32" s="82">
        <f t="shared" si="115"/>
        <v>38193166710.709999</v>
      </c>
      <c r="P32" s="83">
        <f t="shared" si="115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116">SUM(AL7:AL28)</f>
        <v>169</v>
      </c>
      <c r="AM32" s="82">
        <f>SUM(AM7:AM28)</f>
        <v>211604098941.56003</v>
      </c>
      <c r="AN32" s="91">
        <f t="shared" si="116"/>
        <v>0.99999999999999989</v>
      </c>
      <c r="AO32" s="81">
        <f t="shared" si="116"/>
        <v>180</v>
      </c>
      <c r="AP32" s="82">
        <f>SUM(AP7:AP28)</f>
        <v>251443654526.17001</v>
      </c>
      <c r="AQ32" s="91">
        <f t="shared" si="116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117">IF(BZ32&lt;0,"Error",IF(AND(BU32=0,BZ32&gt;0),"New Comer",BZ32-BU32))</f>
        <v>101939250.04992676</v>
      </c>
      <c r="CC32" s="97">
        <f t="shared" ref="CC32" si="118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19">IF(CE32&lt;0,"Error",IF(AND(BZ32=0,CE32&gt;0),"New Comer",CE32-BZ32))</f>
        <v>-4414987431.0100098</v>
      </c>
      <c r="CH32" s="97">
        <f t="shared" ref="CH32" si="120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21">IF(EC32&lt;0,"Error",IF(AND(DX32=0,EC32&gt;0),"New Comer",EC32-DX32))</f>
        <v>6454077948.7401733</v>
      </c>
      <c r="EF32" s="100">
        <f t="shared" ref="EF32" si="122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23">IF(EH32&lt;0,"Error",IF(AND(EC32=0,EH32&gt;0),"New Comer",EH32-EC32))</f>
        <v>4049320225.9598999</v>
      </c>
      <c r="EK32" s="100">
        <f t="shared" ref="EK32" si="124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25">IF(EM32&lt;0,"Error",IF(AND(EH32=0,EM32&gt;0),"New Comer",EM32-EH32))</f>
        <v>-1525295663.0299683</v>
      </c>
      <c r="EP32" s="100">
        <f t="shared" ref="EP32" si="126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27">IF(ER32&lt;0,"Error",IF(AND(EM32=0,ER32&gt;0),"New Comer",ER32-EM32))</f>
        <v>-842194585.51013184</v>
      </c>
      <c r="EU32" s="100">
        <f t="shared" ref="EU32" si="128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29">IF(EW32&lt;0,"Error",IF(AND(ER32=0,EW32&gt;0),"New Comer",EW32-ER32))</f>
        <v>-2354332122.5899048</v>
      </c>
      <c r="EZ32" s="100">
        <f t="shared" ref="EZ32" si="130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31">IF(FB32&lt;0,"Error",IF(AND(EW32=0,FB32&gt;0),"New Comer",FB32-EW32))</f>
        <v>555523211.33984375</v>
      </c>
      <c r="FE32" s="100">
        <f t="shared" ref="FE32" si="132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33">IF(FG32&lt;0,"Error",IF(AND(FB32=0,FG32&gt;0),"New Comer",FG32-FB32))</f>
        <v>5569203602.0600586</v>
      </c>
      <c r="FJ32" s="100">
        <f t="shared" ref="FJ32" si="134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35">IF(FL32&lt;0,"Error",IF(AND(FG32=0,FL32&gt;0),"New Comer",FL32-FG32))</f>
        <v>13705637008.370056</v>
      </c>
      <c r="FO32" s="100">
        <f t="shared" ref="FO32" si="136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37">IF(FQ32&lt;0,"Error",IF(AND(FL32=0,FQ32&gt;0),"New Comer",FQ32-FL32))</f>
        <v>1681767820.1697998</v>
      </c>
      <c r="FT32" s="100">
        <f t="shared" ref="FT32" si="138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39">IF(FV32&lt;0,"Error",IF(AND(FQ32=0,FV32&gt;0),"New Comer",FV32-FQ32))</f>
        <v>-1680398399.6298828</v>
      </c>
      <c r="FY32" s="100">
        <f t="shared" ref="FY32" si="140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41">IF(GA32&lt;0,"Error",IF(AND(FV32=0,GA32&gt;0),"New Comer",GA32-FV32))</f>
        <v>11968050180.830139</v>
      </c>
      <c r="GD32" s="100">
        <f t="shared" ref="GD32" si="142">IF(AND(FV32=0,GA32=0),"-",IF(FV32=0,"",GC32/FV32))</f>
        <v>2.6809921493577846E-2</v>
      </c>
      <c r="GE32" s="98">
        <f>SUM(GE7:GE31)</f>
        <v>373</v>
      </c>
      <c r="GF32" s="99">
        <f>SUM(GF7:GF31)</f>
        <v>453802033879.53992</v>
      </c>
      <c r="GG32" s="95">
        <f>SUM(GG7:GG31)</f>
        <v>1.0056132891237519</v>
      </c>
      <c r="GH32" s="96">
        <f t="shared" ref="GH32" si="143">IF(GF32&lt;0,"Error",IF(AND(GA32=0,GF32&gt;0),"New Comer",GF32-GA32))</f>
        <v>-4569791996.6801758</v>
      </c>
      <c r="GI32" s="100">
        <f t="shared" ref="GI32" si="144">IF(AND(GA32=0,GF32=0),"-",IF(GA32=0,"",GH32/GA32))</f>
        <v>-9.969617979780054E-3</v>
      </c>
      <c r="GJ32" s="98">
        <v>374</v>
      </c>
      <c r="GK32" s="99">
        <f>SUM(GK7:GK31)</f>
        <v>445549278841.69012</v>
      </c>
      <c r="GL32" s="95">
        <f>SUM(GL7:GL31)</f>
        <v>1.006124383016104</v>
      </c>
      <c r="GM32" s="96">
        <f t="shared" ref="GM32" si="145">IF(GK32&lt;0,"Error",IF(AND(GF32=0,GK32&gt;0),"New Comer",GK32-GF32))</f>
        <v>-8252755037.8497925</v>
      </c>
      <c r="GN32" s="100">
        <f t="shared" ref="GN32" si="146">IF(AND(GF32=0,GK32=0),"-",IF(GF32=0,"",GM32/GF32))</f>
        <v>-1.8185804429515749E-2</v>
      </c>
      <c r="GO32" s="98">
        <v>374</v>
      </c>
      <c r="GP32" s="99">
        <f>SUM(GP7:GP31)</f>
        <v>437930351778.9599</v>
      </c>
      <c r="GQ32" s="95">
        <f>SUM(GQ7:GQ31)</f>
        <v>1.0058358494129451</v>
      </c>
      <c r="GR32" s="96">
        <f t="shared" ref="GR32" si="147">IF(GP32&lt;0,"Error",IF(AND(GK32=0,GP32&gt;0),"New Comer",GP32-GK32))</f>
        <v>-7618927062.7302246</v>
      </c>
      <c r="GS32" s="100">
        <f t="shared" ref="GS32" si="148">IF(AND(GK32=0,GP32=0),"-",IF(GK32=0,"",GR32/GK32))</f>
        <v>-1.7100077195809658E-2</v>
      </c>
      <c r="GT32" s="98">
        <v>372</v>
      </c>
      <c r="GU32" s="99">
        <f>SUM(GU7:GU31)</f>
        <v>438404739905.52997</v>
      </c>
      <c r="GV32" s="95">
        <f>SUM(GV7:GV31)</f>
        <v>1.0051056058675021</v>
      </c>
      <c r="GW32" s="96">
        <f>IF(GU32&lt;0,"Error",IF(AND(GP32=0,GU32&gt;0),"New Comer",GU32-GP32))</f>
        <v>474388126.57006836</v>
      </c>
      <c r="GX32" s="100">
        <f t="shared" ref="GX32" si="149">IF(AND(GP32=0,GU32=0),"-",IF(GP32=0,"",GW32/GP32))</f>
        <v>1.0832501667057553E-3</v>
      </c>
      <c r="GY32" s="98">
        <v>372</v>
      </c>
      <c r="GZ32" s="99">
        <f>SUM(GZ7:GZ31)</f>
        <v>439312841392.26996</v>
      </c>
      <c r="HA32" s="95">
        <f>SUM(HA7:HA31)</f>
        <v>1.0046220106780048</v>
      </c>
      <c r="HB32" s="96">
        <f>IF(GZ32&lt;0,"Error",IF(AND(GU32=0,GZ32&gt;0),"New Comer",GZ32-GU32))</f>
        <v>908101486.73999023</v>
      </c>
      <c r="HC32" s="100">
        <f t="shared" ref="HC32" si="150">IF(AND(GU32=0,GZ32=0),"-",IF(GU32=0,"",HB32/GU32))</f>
        <v>2.0713769813156522E-3</v>
      </c>
      <c r="HD32" s="98">
        <v>372</v>
      </c>
      <c r="HE32" s="99">
        <f>SUM(HE7:HE31)</f>
        <v>437536930985.16022</v>
      </c>
      <c r="HF32" s="95">
        <f>SUM(HF7:HF31)</f>
        <v>1.0039208322209785</v>
      </c>
      <c r="HG32" s="96">
        <f>IF(HE32&lt;0,"Error",IF(AND(GZ32=0,HE32&gt;0),"New Comer",HE32-GZ32))</f>
        <v>-1775910407.1097412</v>
      </c>
      <c r="HH32" s="100">
        <f t="shared" ref="HH32" si="151">IF(AND(GZ32=0,HE32=0),"-",IF(GZ32=0,"",HG32/GZ32))</f>
        <v>-4.0424732440816598E-3</v>
      </c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79">
    <mergeCell ref="DP4:DQ4"/>
    <mergeCell ref="DR3:DV3"/>
    <mergeCell ref="DU4:DV4"/>
    <mergeCell ref="HD3:HH3"/>
    <mergeCell ref="HG4:HH4"/>
    <mergeCell ref="AR3:AT3"/>
    <mergeCell ref="BE3:BI3"/>
    <mergeCell ref="CD3:CH3"/>
    <mergeCell ref="CQ4:CR4"/>
    <mergeCell ref="GO3:GS3"/>
    <mergeCell ref="GR4:GS4"/>
    <mergeCell ref="BR4:BS4"/>
    <mergeCell ref="CN3:CR3"/>
    <mergeCell ref="GE3:GI3"/>
    <mergeCell ref="GH4:GI4"/>
    <mergeCell ref="BW4:BX4"/>
    <mergeCell ref="EG3:EK3"/>
    <mergeCell ref="EJ4:EK4"/>
    <mergeCell ref="BY3:CC3"/>
    <mergeCell ref="CB4:CC4"/>
    <mergeCell ref="DM3:DQ3"/>
    <mergeCell ref="AL3:AN3"/>
    <mergeCell ref="BO3:BS3"/>
    <mergeCell ref="BM4:BN4"/>
    <mergeCell ref="CL4:CM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AZ3:BD3"/>
    <mergeCell ref="BJ3:BN3"/>
    <mergeCell ref="CS3:CW3"/>
    <mergeCell ref="CV4:CW4"/>
    <mergeCell ref="DH3:DL3"/>
    <mergeCell ref="DK4:DL4"/>
    <mergeCell ref="DF4:DG4"/>
    <mergeCell ref="FF3:FJ3"/>
    <mergeCell ref="FI4:FJ4"/>
    <mergeCell ref="FP3:FT3"/>
    <mergeCell ref="FS4:FT4"/>
    <mergeCell ref="DW3:EA3"/>
    <mergeCell ref="EB3:EF3"/>
    <mergeCell ref="DZ4:EA4"/>
    <mergeCell ref="FA3:FE3"/>
    <mergeCell ref="FD4:FE4"/>
    <mergeCell ref="FZ3:GD3"/>
    <mergeCell ref="GC4:GD4"/>
    <mergeCell ref="FU3:FY3"/>
    <mergeCell ref="FX4:FY4"/>
    <mergeCell ref="FK3:FO3"/>
    <mergeCell ref="FN4:FO4"/>
    <mergeCell ref="GY3:HC3"/>
    <mergeCell ref="HB4:HC4"/>
    <mergeCell ref="GT3:GX3"/>
    <mergeCell ref="GW4:GX4"/>
    <mergeCell ref="GJ3:GN3"/>
    <mergeCell ref="GM4:GN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2025-07-04T07:21:57Z</dcterms:modified>
</cp:coreProperties>
</file>