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13_ncr:1_{1498CA95-076E-4E4E-BE22-F8DEB91C5F86}" xr6:coauthVersionLast="36" xr6:coauthVersionMax="36" xr10:uidLastSave="{00000000-0000-0000-0000-000000000000}"/>
  <bookViews>
    <workbookView xWindow="0" yWindow="0" windowWidth="20490" windowHeight="7245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HT32" i="1" l="1"/>
  <c r="HU19" i="1" s="1"/>
  <c r="HS32" i="1"/>
  <c r="HW31" i="1"/>
  <c r="HV31" i="1"/>
  <c r="HU31" i="1"/>
  <c r="HW30" i="1"/>
  <c r="HV30" i="1"/>
  <c r="HW29" i="1"/>
  <c r="HV29" i="1"/>
  <c r="HV28" i="1"/>
  <c r="HW28" i="1" s="1"/>
  <c r="HV27" i="1"/>
  <c r="HW27" i="1" s="1"/>
  <c r="HV26" i="1"/>
  <c r="HW26" i="1" s="1"/>
  <c r="HV25" i="1"/>
  <c r="HW25" i="1" s="1"/>
  <c r="HU25" i="1"/>
  <c r="HV24" i="1"/>
  <c r="HW24" i="1" s="1"/>
  <c r="HV23" i="1"/>
  <c r="HW23" i="1" s="1"/>
  <c r="HU23" i="1"/>
  <c r="HV22" i="1"/>
  <c r="HW22" i="1" s="1"/>
  <c r="HV21" i="1"/>
  <c r="HW21" i="1" s="1"/>
  <c r="HV20" i="1"/>
  <c r="HW20" i="1" s="1"/>
  <c r="HV19" i="1"/>
  <c r="HW19" i="1" s="1"/>
  <c r="HV18" i="1"/>
  <c r="HW18" i="1" s="1"/>
  <c r="HU18" i="1"/>
  <c r="HV17" i="1"/>
  <c r="HW17" i="1" s="1"/>
  <c r="HV16" i="1"/>
  <c r="HW16" i="1" s="1"/>
  <c r="HV14" i="1"/>
  <c r="HW14" i="1" s="1"/>
  <c r="HV13" i="1"/>
  <c r="HW13" i="1" s="1"/>
  <c r="HU13" i="1"/>
  <c r="HV12" i="1"/>
  <c r="HW12" i="1" s="1"/>
  <c r="HV10" i="1"/>
  <c r="HW10" i="1" s="1"/>
  <c r="HV9" i="1"/>
  <c r="HW9" i="1" s="1"/>
  <c r="HV8" i="1"/>
  <c r="HW8" i="1" s="1"/>
  <c r="HU8" i="1"/>
  <c r="HV7" i="1"/>
  <c r="HW7" i="1" s="1"/>
  <c r="HU7" i="1"/>
  <c r="HU27" i="1" l="1"/>
  <c r="HU10" i="1"/>
  <c r="HU17" i="1"/>
  <c r="HU26" i="1"/>
  <c r="HU21" i="1"/>
  <c r="HU29" i="1"/>
  <c r="HU12" i="1"/>
  <c r="HU16" i="1"/>
  <c r="HU24" i="1"/>
  <c r="HU9" i="1"/>
  <c r="HU22" i="1"/>
  <c r="HU30" i="1"/>
  <c r="HU20" i="1"/>
  <c r="HU28" i="1"/>
  <c r="HO32" i="1"/>
  <c r="HP10" i="1" s="1"/>
  <c r="HN32" i="1"/>
  <c r="HR31" i="1"/>
  <c r="HQ31" i="1"/>
  <c r="HR30" i="1"/>
  <c r="HQ30" i="1"/>
  <c r="HR29" i="1"/>
  <c r="HQ29" i="1"/>
  <c r="HQ28" i="1"/>
  <c r="HR28" i="1" s="1"/>
  <c r="HQ27" i="1"/>
  <c r="HR27" i="1" s="1"/>
  <c r="HQ26" i="1"/>
  <c r="HR26" i="1" s="1"/>
  <c r="HQ25" i="1"/>
  <c r="HR25" i="1" s="1"/>
  <c r="HQ24" i="1"/>
  <c r="HR24" i="1" s="1"/>
  <c r="HQ23" i="1"/>
  <c r="HR23" i="1" s="1"/>
  <c r="HQ22" i="1"/>
  <c r="HR22" i="1" s="1"/>
  <c r="HR21" i="1"/>
  <c r="HQ21" i="1"/>
  <c r="HQ20" i="1"/>
  <c r="HR20" i="1" s="1"/>
  <c r="HQ19" i="1"/>
  <c r="HR19" i="1" s="1"/>
  <c r="HQ18" i="1"/>
  <c r="HR18" i="1" s="1"/>
  <c r="HQ17" i="1"/>
  <c r="HR17" i="1" s="1"/>
  <c r="HQ16" i="1"/>
  <c r="HR16" i="1" s="1"/>
  <c r="HQ14" i="1"/>
  <c r="HR14" i="1" s="1"/>
  <c r="HQ13" i="1"/>
  <c r="HR13" i="1" s="1"/>
  <c r="HQ12" i="1"/>
  <c r="HR12" i="1" s="1"/>
  <c r="HQ10" i="1"/>
  <c r="HR10" i="1" s="1"/>
  <c r="HQ9" i="1"/>
  <c r="HR9" i="1" s="1"/>
  <c r="HQ8" i="1"/>
  <c r="HR8" i="1" s="1"/>
  <c r="HQ7" i="1"/>
  <c r="HR7" i="1" s="1"/>
  <c r="HV32" i="1" l="1"/>
  <c r="HW32" i="1" s="1"/>
  <c r="HU32" i="1"/>
  <c r="HP8" i="1"/>
  <c r="HP22" i="1"/>
  <c r="HP19" i="1"/>
  <c r="HP26" i="1"/>
  <c r="HP16" i="1"/>
  <c r="HP23" i="1"/>
  <c r="HP30" i="1"/>
  <c r="HP20" i="1"/>
  <c r="HP27" i="1"/>
  <c r="HP12" i="1"/>
  <c r="HP17" i="1"/>
  <c r="HP18" i="1"/>
  <c r="HP25" i="1"/>
  <c r="HP29" i="1"/>
  <c r="HP9" i="1"/>
  <c r="HP13" i="1"/>
  <c r="HP21" i="1"/>
  <c r="HP24" i="1"/>
  <c r="HP28" i="1"/>
  <c r="HP7" i="1"/>
  <c r="HP31" i="1"/>
  <c r="HJ32" i="1"/>
  <c r="HK29" i="1" s="1"/>
  <c r="HI32" i="1"/>
  <c r="HM31" i="1"/>
  <c r="HL31" i="1"/>
  <c r="HM30" i="1"/>
  <c r="HL30" i="1"/>
  <c r="HM29" i="1"/>
  <c r="HL29" i="1"/>
  <c r="HL28" i="1"/>
  <c r="HM28" i="1" s="1"/>
  <c r="HL27" i="1"/>
  <c r="HM27" i="1" s="1"/>
  <c r="HL26" i="1"/>
  <c r="HM26" i="1" s="1"/>
  <c r="HL25" i="1"/>
  <c r="HM25" i="1" s="1"/>
  <c r="HL24" i="1"/>
  <c r="HM24" i="1" s="1"/>
  <c r="HM23" i="1"/>
  <c r="HL23" i="1"/>
  <c r="HL22" i="1"/>
  <c r="HM22" i="1" s="1"/>
  <c r="HM21" i="1"/>
  <c r="HL21" i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M9" i="1"/>
  <c r="HL9" i="1"/>
  <c r="HL8" i="1"/>
  <c r="HM8" i="1" s="1"/>
  <c r="HL7" i="1"/>
  <c r="HM7" i="1" s="1"/>
  <c r="HQ32" i="1" l="1"/>
  <c r="HR32" i="1" s="1"/>
  <c r="HP32" i="1"/>
  <c r="HK21" i="1"/>
  <c r="HK13" i="1"/>
  <c r="HK9" i="1"/>
  <c r="HK20" i="1"/>
  <c r="HK23" i="1"/>
  <c r="HK26" i="1"/>
  <c r="HK30" i="1"/>
  <c r="HK28" i="1"/>
  <c r="HK27" i="1"/>
  <c r="HK7" i="1"/>
  <c r="HK10" i="1"/>
  <c r="HK17" i="1"/>
  <c r="HK24" i="1"/>
  <c r="HK31" i="1"/>
  <c r="HK8" i="1"/>
  <c r="HK12" i="1"/>
  <c r="HK22" i="1"/>
  <c r="HK18" i="1"/>
  <c r="HK19" i="1"/>
  <c r="HK25" i="1"/>
  <c r="HK16" i="1"/>
  <c r="HE32" i="1"/>
  <c r="HF20" i="1" s="1"/>
  <c r="HD32" i="1"/>
  <c r="HH31" i="1"/>
  <c r="HG31" i="1"/>
  <c r="HH30" i="1"/>
  <c r="HG30" i="1"/>
  <c r="HH29" i="1"/>
  <c r="HG29" i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H19" i="1"/>
  <c r="HG19" i="1"/>
  <c r="HG18" i="1"/>
  <c r="HH18" i="1" s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F17" i="1" l="1"/>
  <c r="HK32" i="1"/>
  <c r="HF29" i="1"/>
  <c r="HF19" i="1"/>
  <c r="HF10" i="1"/>
  <c r="HL32" i="1"/>
  <c r="HM32" i="1" s="1"/>
  <c r="HF13" i="1"/>
  <c r="HF7" i="1"/>
  <c r="HF27" i="1"/>
  <c r="HF21" i="1"/>
  <c r="HF8" i="1"/>
  <c r="HF31" i="1"/>
  <c r="HF18" i="1"/>
  <c r="HF28" i="1"/>
  <c r="HF23" i="1"/>
  <c r="HF26" i="1"/>
  <c r="HF12" i="1"/>
  <c r="HF16" i="1"/>
  <c r="HF24" i="1"/>
  <c r="HF9" i="1"/>
  <c r="HF22" i="1"/>
  <c r="HF30" i="1"/>
  <c r="HF25" i="1"/>
  <c r="GZ32" i="1"/>
  <c r="HA29" i="1" s="1"/>
  <c r="GY32" i="1"/>
  <c r="HC31" i="1"/>
  <c r="HB31" i="1"/>
  <c r="HC30" i="1"/>
  <c r="HB30" i="1"/>
  <c r="HC29" i="1"/>
  <c r="HB29" i="1"/>
  <c r="HB28" i="1"/>
  <c r="HC28" i="1" s="1"/>
  <c r="HB27" i="1"/>
  <c r="HC27" i="1" s="1"/>
  <c r="HB26" i="1"/>
  <c r="HC26" i="1" s="1"/>
  <c r="HB25" i="1"/>
  <c r="HC25" i="1" s="1"/>
  <c r="HB24" i="1"/>
  <c r="HC24" i="1" s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7" i="1"/>
  <c r="HA24" i="1"/>
  <c r="HA9" i="1"/>
  <c r="HA16" i="1"/>
  <c r="HA21" i="1"/>
  <c r="HA13" i="1"/>
  <c r="HA10" i="1"/>
  <c r="HA26" i="1"/>
  <c r="HA8" i="1"/>
  <c r="HA12" i="1"/>
  <c r="HA17" i="1"/>
  <c r="HA20" i="1"/>
  <c r="HA23" i="1"/>
  <c r="HA30" i="1"/>
  <c r="HA27" i="1"/>
  <c r="HA18" i="1"/>
  <c r="HA28" i="1"/>
  <c r="HA31" i="1"/>
  <c r="HA25" i="1"/>
  <c r="HA19" i="1"/>
  <c r="HA22" i="1"/>
  <c r="GT32" i="1"/>
  <c r="HA32" i="1" l="1"/>
  <c r="GU32" i="1"/>
  <c r="GX31" i="1"/>
  <c r="GW31" i="1"/>
  <c r="GX30" i="1"/>
  <c r="GW30" i="1"/>
  <c r="GX29" i="1"/>
  <c r="GW29" i="1"/>
  <c r="GW28" i="1"/>
  <c r="GX28" i="1" s="1"/>
  <c r="GW27" i="1"/>
  <c r="GX27" i="1" s="1"/>
  <c r="GW26" i="1"/>
  <c r="GX26" i="1" s="1"/>
  <c r="GW25" i="1"/>
  <c r="GX25" i="1" s="1"/>
  <c r="GW24" i="1"/>
  <c r="GX24" i="1" s="1"/>
  <c r="GW23" i="1"/>
  <c r="GX23" i="1" s="1"/>
  <c r="GW22" i="1"/>
  <c r="GX22" i="1" s="1"/>
  <c r="GW21" i="1"/>
  <c r="GX21" i="1" s="1"/>
  <c r="GW20" i="1"/>
  <c r="GX20" i="1" s="1"/>
  <c r="GW19" i="1"/>
  <c r="GX19" i="1" s="1"/>
  <c r="GW18" i="1"/>
  <c r="GX18" i="1" s="1"/>
  <c r="GW17" i="1"/>
  <c r="GX17" i="1" s="1"/>
  <c r="GW16" i="1"/>
  <c r="GX16" i="1" s="1"/>
  <c r="GW14" i="1"/>
  <c r="GX14" i="1" s="1"/>
  <c r="GW13" i="1"/>
  <c r="GX13" i="1" s="1"/>
  <c r="GW12" i="1"/>
  <c r="GX12" i="1" s="1"/>
  <c r="GW10" i="1"/>
  <c r="GX10" i="1" s="1"/>
  <c r="GW9" i="1"/>
  <c r="GX9" i="1" s="1"/>
  <c r="GW8" i="1"/>
  <c r="GX8" i="1" s="1"/>
  <c r="GW7" i="1"/>
  <c r="GX7" i="1" s="1"/>
  <c r="GV31" i="1" l="1"/>
  <c r="HB32" i="1"/>
  <c r="HC32" i="1" s="1"/>
  <c r="GV10" i="1"/>
  <c r="GV21" i="1"/>
  <c r="GV7" i="1"/>
  <c r="GV12" i="1"/>
  <c r="GV25" i="1"/>
  <c r="GV18" i="1"/>
  <c r="GV8" i="1"/>
  <c r="GV22" i="1"/>
  <c r="GV26" i="1"/>
  <c r="GV24" i="1"/>
  <c r="GV17" i="1"/>
  <c r="GV13" i="1"/>
  <c r="GV19" i="1"/>
  <c r="GV9" i="1"/>
  <c r="GV23" i="1"/>
  <c r="GV29" i="1"/>
  <c r="GV16" i="1"/>
  <c r="GV20" i="1"/>
  <c r="GV28" i="1"/>
  <c r="GV27" i="1"/>
  <c r="GV30" i="1"/>
  <c r="GP32" i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W32" i="1" l="1"/>
  <c r="GX32" i="1" s="1"/>
  <c r="GV32" i="1"/>
  <c r="GQ13" i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 s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 s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 s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 s="1"/>
  <c r="FX7" i="1"/>
  <c r="FY7" i="1" s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 s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O8" i="1"/>
  <c r="FN8" i="1"/>
  <c r="FN7" i="1"/>
  <c r="FO7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/>
  <c r="FD8" i="1"/>
  <c r="FE8" i="1"/>
  <c r="FD7" i="1"/>
  <c r="FE7" i="1" s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 s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 s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/>
  <c r="ET8" i="1"/>
  <c r="EU8" i="1" s="1"/>
  <c r="ET7" i="1"/>
  <c r="EU7" i="1"/>
  <c r="ET10" i="1"/>
  <c r="EU10" i="1" s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 s="1"/>
  <c r="EO18" i="1"/>
  <c r="EP18" i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 s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 s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 s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/>
  <c r="DU7" i="1"/>
  <c r="DV7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 s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 s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 s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 s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 s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 s="1"/>
  <c r="CG18" i="1"/>
  <c r="CH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G7" i="1"/>
  <c r="CH7" i="1" s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2" i="1"/>
  <c r="BV17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FM12" i="1" l="1"/>
  <c r="FM25" i="1"/>
  <c r="FM30" i="1"/>
  <c r="M13" i="1"/>
  <c r="BQ30" i="1"/>
  <c r="FM16" i="1"/>
  <c r="CA17" i="1"/>
  <c r="AN20" i="1"/>
  <c r="G7" i="1"/>
  <c r="FM22" i="1"/>
  <c r="FM17" i="1"/>
  <c r="G13" i="1"/>
  <c r="FM18" i="1"/>
  <c r="G16" i="1"/>
  <c r="AK20" i="1"/>
  <c r="FM10" i="1"/>
  <c r="CA21" i="1"/>
  <c r="CA16" i="1"/>
  <c r="FM24" i="1"/>
  <c r="CA13" i="1"/>
  <c r="CA29" i="1"/>
  <c r="DT24" i="1"/>
  <c r="CA26" i="1"/>
  <c r="AH23" i="1"/>
  <c r="AH20" i="1"/>
  <c r="DE20" i="1"/>
  <c r="ES25" i="1"/>
  <c r="AK17" i="1"/>
  <c r="AK15" i="1"/>
  <c r="DT16" i="1"/>
  <c r="ES23" i="1"/>
  <c r="BQ19" i="1"/>
  <c r="CZ30" i="1"/>
  <c r="CZ12" i="1"/>
  <c r="AH21" i="1"/>
  <c r="AH7" i="1"/>
  <c r="AH13" i="1"/>
  <c r="G19" i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DB32" i="1" s="1"/>
  <c r="EX20" i="1"/>
  <c r="GB25" i="1"/>
  <c r="GC32" i="1"/>
  <c r="GD32" i="1" s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F20" i="1"/>
  <c r="CF24" i="1"/>
  <c r="P15" i="1"/>
  <c r="AN26" i="1"/>
  <c r="CF10" i="1"/>
  <c r="DO27" i="1"/>
  <c r="DO25" i="1"/>
  <c r="FR12" i="1"/>
  <c r="FR8" i="1"/>
  <c r="DO16" i="1"/>
  <c r="CL32" i="1"/>
  <c r="CM32" i="1" s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CA32" i="1" l="1"/>
  <c r="G32" i="1"/>
  <c r="EI32" i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<sst xmlns="http://schemas.openxmlformats.org/spreadsheetml/2006/main" count="543" uniqueCount="84">
  <si>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</si>
  <si>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</si>
  <si>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</si>
  <si>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</si>
  <si>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</si>
  <si>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</si>
  <si>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</si>
  <si>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</si>
  <si>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</si>
  <si>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</si>
  <si>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</si>
  <si>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</si>
  <si>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</si>
  <si>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</si>
  <si>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</si>
  <si>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</si>
  <si>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</si>
  <si>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</si>
  <si>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</si>
  <si>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</si>
  <si>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</si>
  <si>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</si>
  <si>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</si>
  <si>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</si>
  <si>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</si>
  <si>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</si>
  <si>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</si>
  <si>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</si>
  <si>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</si>
  <si>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</si>
  <si>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</si>
  <si>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</si>
  <si>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</si>
  <si>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</si>
  <si>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</si>
  <si>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</si>
  <si>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</si>
  <si>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</si>
  <si>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</si>
  <si>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</si>
  <si>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</si>
  <si>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</si>
  <si>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</si>
  <si>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</si>
  <si>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</si>
  <si>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</si>
  <si>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</si>
  <si>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</si>
  <si>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</si>
  <si>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</si>
  <si>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</si>
  <si>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</si>
  <si>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</si>
  <si>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</si>
  <si>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</si>
  <si>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</si>
  <si>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</si>
  <si>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</si>
  <si>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</si>
  <si>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</si>
  <si>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</si>
  <si>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</si>
  <si>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</si>
  <si>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</si>
  <si>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</si>
  <si>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</si>
  <si>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</si>
  <si>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</si>
  <si>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</si>
  <si>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</si>
  <si>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</si>
  <si>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</si>
  <si>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</si>
  <si>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</si>
  <si>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</si>
  <si>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</si>
  <si>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</si>
  <si>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</si>
  <si>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</si>
  <si>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</si>
  <si>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</si>
  <si>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</si>
  <si>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</si>
  <si>
    <t>สิงหาคม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</si>
</sst>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6">
    <xf numFmtId="0" fontId="0" fillId="0" borderId="0"/>
    <xf numFmtId="165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1" fillId="0" borderId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3" fillId="0" borderId="0"/>
    <xf numFmtId="165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5" fillId="0" borderId="0"/>
    <xf numFmtId="0" fontId="18" fillId="0" borderId="0"/>
    <xf numFmtId="0" fontId="17" fillId="0" borderId="0"/>
    <xf numFmtId="0" fontId="11" fillId="0" borderId="0"/>
    <xf numFmtId="0" fontId="10" fillId="0" borderId="0" applyNumberFormat="0" applyFont="0" applyFill="0" applyBorder="0" applyProtection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12" fillId="0" borderId="0"/>
    <xf numFmtId="0" fontId="11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2" fillId="0" borderId="0"/>
    <xf numFmtId="0" fontId="9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2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65" fontId="6" fillId="0" borderId="4" xfId="1" applyFont="1" applyFill="1" applyBorder="1" applyAlignment="1">
      <alignment horizontal="center" vertical="center"/>
    </xf>
    <xf numFmtId="166" fontId="6" fillId="0" borderId="5" xfId="106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166" fontId="6" fillId="0" borderId="7" xfId="106" applyNumberFormat="1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166" fontId="6" fillId="2" borderId="5" xfId="106" applyNumberFormat="1" applyFont="1" applyFill="1" applyBorder="1" applyAlignment="1">
      <alignment horizontal="center" vertical="center"/>
    </xf>
    <xf numFmtId="166" fontId="6" fillId="2" borderId="9" xfId="106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3" fontId="5" fillId="0" borderId="11" xfId="0" applyNumberFormat="1" applyFont="1" applyBorder="1" applyAlignment="1">
      <alignment horizontal="center"/>
    </xf>
    <xf numFmtId="168" fontId="5" fillId="0" borderId="12" xfId="1" applyNumberFormat="1" applyFont="1" applyBorder="1" applyAlignment="1">
      <alignment horizontal="center" vertical="center"/>
    </xf>
    <xf numFmtId="166" fontId="5" fillId="0" borderId="13" xfId="106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166" fontId="5" fillId="2" borderId="13" xfId="106" applyNumberFormat="1" applyFont="1" applyFill="1" applyBorder="1" applyAlignment="1">
      <alignment horizontal="center" vertical="center"/>
    </xf>
    <xf numFmtId="166" fontId="5" fillId="2" borderId="14" xfId="106" applyNumberFormat="1" applyFont="1" applyFill="1" applyBorder="1" applyAlignment="1">
      <alignment horizontal="center" vertical="center"/>
    </xf>
    <xf numFmtId="166" fontId="7" fillId="0" borderId="2" xfId="106" applyNumberFormat="1" applyFont="1" applyFill="1" applyBorder="1" applyAlignment="1">
      <alignment horizontal="left" vertical="center"/>
    </xf>
    <xf numFmtId="3" fontId="7" fillId="0" borderId="3" xfId="106" applyNumberFormat="1" applyFont="1" applyFill="1" applyBorder="1" applyAlignment="1">
      <alignment horizontal="center" vertical="center"/>
    </xf>
    <xf numFmtId="165" fontId="5" fillId="0" borderId="15" xfId="1" applyFont="1" applyFill="1" applyBorder="1" applyAlignment="1">
      <alignment vertical="center"/>
    </xf>
    <xf numFmtId="10" fontId="5" fillId="0" borderId="5" xfId="107" applyNumberFormat="1" applyFont="1" applyBorder="1" applyAlignment="1">
      <alignment horizontal="center"/>
    </xf>
    <xf numFmtId="165" fontId="5" fillId="2" borderId="16" xfId="1" applyFont="1" applyFill="1" applyBorder="1" applyAlignment="1"/>
    <xf numFmtId="10" fontId="5" fillId="2" borderId="5" xfId="107" applyNumberFormat="1" applyFont="1" applyFill="1" applyBorder="1" applyAlignment="1">
      <alignment horizontal="center"/>
    </xf>
    <xf numFmtId="3" fontId="7" fillId="0" borderId="0" xfId="106" applyNumberFormat="1" applyFont="1" applyFill="1" applyBorder="1" applyAlignment="1">
      <alignment horizontal="center" vertical="center"/>
    </xf>
    <xf numFmtId="10" fontId="5" fillId="0" borderId="0" xfId="107" applyNumberFormat="1" applyFont="1" applyBorder="1" applyAlignment="1">
      <alignment horizontal="center"/>
    </xf>
    <xf numFmtId="165" fontId="5" fillId="0" borderId="17" xfId="1" applyFont="1" applyFill="1" applyBorder="1" applyAlignment="1">
      <alignment vertical="center"/>
    </xf>
    <xf numFmtId="10" fontId="5" fillId="0" borderId="18" xfId="107" applyNumberFormat="1" applyFont="1" applyBorder="1" applyAlignment="1">
      <alignment horizontal="center"/>
    </xf>
    <xf numFmtId="0" fontId="5" fillId="0" borderId="0" xfId="0" applyFont="1" applyBorder="1" applyAlignment="1"/>
    <xf numFmtId="166" fontId="7" fillId="0" borderId="0" xfId="106" applyNumberFormat="1" applyFont="1" applyFill="1" applyBorder="1" applyAlignment="1">
      <alignment horizontal="left" vertical="center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0" fontId="8" fillId="0" borderId="0" xfId="0" applyFont="1" applyAlignment="1">
      <alignment horizontal="left"/>
    </xf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3" fontId="5" fillId="0" borderId="22" xfId="0" applyNumberFormat="1" applyFont="1" applyBorder="1" applyAlignment="1"/>
    <xf numFmtId="165" fontId="6" fillId="0" borderId="20" xfId="1" quotePrefix="1" applyFont="1" applyBorder="1" applyAlignment="1"/>
    <xf numFmtId="169" fontId="6" fillId="0" borderId="15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0" fontId="7" fillId="0" borderId="3" xfId="106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vertical="center"/>
    </xf>
    <xf numFmtId="0" fontId="7" fillId="0" borderId="16" xfId="106" applyNumberFormat="1" applyFont="1" applyFill="1" applyBorder="1" applyAlignment="1">
      <alignment horizontal="center" vertical="center"/>
    </xf>
    <xf numFmtId="0" fontId="9" fillId="0" borderId="0" xfId="115" applyFill="1"/>
    <xf numFmtId="166" fontId="13" fillId="0" borderId="0" xfId="106" applyNumberFormat="1" applyFont="1" applyFill="1" applyBorder="1" applyAlignment="1">
      <alignment horizontal="left" vertical="center"/>
    </xf>
    <xf numFmtId="0" fontId="7" fillId="0" borderId="23" xfId="106" applyNumberFormat="1" applyFont="1" applyFill="1" applyBorder="1" applyAlignment="1">
      <alignment horizontal="center" vertical="center"/>
    </xf>
    <xf numFmtId="165" fontId="5" fillId="0" borderId="4" xfId="1" applyFont="1" applyBorder="1" applyAlignment="1"/>
    <xf numFmtId="165" fontId="5" fillId="0" borderId="15" xfId="1" applyFont="1" applyBorder="1" applyAlignment="1"/>
    <xf numFmtId="0" fontId="14" fillId="0" borderId="15" xfId="106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4" fontId="15" fillId="0" borderId="24" xfId="0" applyNumberFormat="1" applyFont="1" applyBorder="1"/>
    <xf numFmtId="3" fontId="7" fillId="0" borderId="16" xfId="106" applyNumberFormat="1" applyFont="1" applyFill="1" applyBorder="1" applyAlignment="1">
      <alignment horizontal="center" vertical="center"/>
    </xf>
    <xf numFmtId="165" fontId="5" fillId="0" borderId="15" xfId="1" applyFont="1" applyBorder="1"/>
    <xf numFmtId="0" fontId="15" fillId="0" borderId="16" xfId="0" applyFont="1" applyBorder="1" applyAlignment="1">
      <alignment horizontal="center"/>
    </xf>
    <xf numFmtId="0" fontId="5" fillId="0" borderId="6" xfId="0" applyFont="1" applyBorder="1"/>
    <xf numFmtId="10" fontId="5" fillId="0" borderId="15" xfId="107" applyNumberFormat="1" applyFont="1" applyBorder="1" applyAlignment="1">
      <alignment horizontal="center"/>
    </xf>
    <xf numFmtId="10" fontId="5" fillId="2" borderId="18" xfId="107" applyNumberFormat="1" applyFont="1" applyFill="1" applyBorder="1" applyAlignment="1">
      <alignment horizontal="center"/>
    </xf>
    <xf numFmtId="166" fontId="6" fillId="3" borderId="9" xfId="106" applyNumberFormat="1" applyFont="1" applyFill="1" applyBorder="1" applyAlignment="1">
      <alignment horizontal="center" vertical="center"/>
    </xf>
    <xf numFmtId="166" fontId="6" fillId="3" borderId="5" xfId="106" applyNumberFormat="1" applyFont="1" applyFill="1" applyBorder="1" applyAlignment="1">
      <alignment horizontal="center" vertical="center"/>
    </xf>
    <xf numFmtId="166" fontId="5" fillId="3" borderId="14" xfId="106" applyNumberFormat="1" applyFont="1" applyFill="1" applyBorder="1" applyAlignment="1">
      <alignment horizontal="center" vertical="center"/>
    </xf>
    <xf numFmtId="166" fontId="5" fillId="3" borderId="13" xfId="106" applyNumberFormat="1" applyFont="1" applyFill="1" applyBorder="1" applyAlignment="1">
      <alignment horizontal="center" vertical="center"/>
    </xf>
    <xf numFmtId="165" fontId="5" fillId="3" borderId="16" xfId="1" applyFont="1" applyFill="1" applyBorder="1" applyAlignment="1"/>
    <xf numFmtId="10" fontId="5" fillId="3" borderId="5" xfId="107" applyNumberFormat="1" applyFont="1" applyFill="1" applyBorder="1" applyAlignment="1">
      <alignment horizontal="center"/>
    </xf>
    <xf numFmtId="10" fontId="5" fillId="3" borderId="18" xfId="107" applyNumberFormat="1" applyFont="1" applyFill="1" applyBorder="1" applyAlignment="1">
      <alignment horizontal="center"/>
    </xf>
    <xf numFmtId="166" fontId="7" fillId="4" borderId="2" xfId="106" applyNumberFormat="1" applyFont="1" applyFill="1" applyBorder="1" applyAlignment="1">
      <alignment horizontal="left" vertical="center"/>
    </xf>
    <xf numFmtId="169" fontId="6" fillId="0" borderId="15" xfId="10" applyNumberFormat="1" applyFont="1" applyBorder="1" applyAlignment="1">
      <alignment horizontal="center" vertical="center"/>
    </xf>
    <xf numFmtId="10" fontId="5" fillId="0" borderId="17" xfId="107" applyNumberFormat="1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167" fontId="6" fillId="0" borderId="27" xfId="106" applyFont="1" applyFill="1" applyBorder="1" applyAlignment="1">
      <alignment horizontal="center" vertical="center"/>
    </xf>
    <xf numFmtId="3" fontId="5" fillId="0" borderId="22" xfId="106" applyNumberFormat="1" applyFont="1" applyFill="1" applyBorder="1" applyAlignment="1">
      <alignment horizontal="center" vertical="center"/>
    </xf>
    <xf numFmtId="165" fontId="5" fillId="0" borderId="28" xfId="1" applyFont="1" applyBorder="1" applyAlignment="1"/>
    <xf numFmtId="10" fontId="5" fillId="0" borderId="19" xfId="0" applyNumberFormat="1" applyFont="1" applyBorder="1" applyAlignment="1">
      <alignment horizontal="center"/>
    </xf>
    <xf numFmtId="3" fontId="5" fillId="0" borderId="29" xfId="106" applyNumberFormat="1" applyFont="1" applyFill="1" applyBorder="1" applyAlignment="1">
      <alignment horizontal="center" vertical="center"/>
    </xf>
    <xf numFmtId="10" fontId="5" fillId="0" borderId="20" xfId="0" applyNumberFormat="1" applyFont="1" applyBorder="1"/>
    <xf numFmtId="0" fontId="5" fillId="0" borderId="28" xfId="0" applyNumberFormat="1" applyFont="1" applyBorder="1" applyAlignment="1">
      <alignment horizontal="center"/>
    </xf>
    <xf numFmtId="165" fontId="5" fillId="0" borderId="28" xfId="0" applyNumberFormat="1" applyFont="1" applyBorder="1"/>
    <xf numFmtId="10" fontId="5" fillId="0" borderId="30" xfId="0" applyNumberFormat="1" applyFont="1" applyBorder="1"/>
    <xf numFmtId="10" fontId="5" fillId="0" borderId="19" xfId="0" applyNumberFormat="1" applyFont="1" applyBorder="1"/>
    <xf numFmtId="0" fontId="5" fillId="0" borderId="22" xfId="106" applyNumberFormat="1" applyFont="1" applyFill="1" applyBorder="1" applyAlignment="1">
      <alignment horizontal="center" vertical="center"/>
    </xf>
    <xf numFmtId="164" fontId="5" fillId="0" borderId="28" xfId="1" applyNumberFormat="1" applyFont="1" applyBorder="1" applyAlignment="1"/>
    <xf numFmtId="10" fontId="5" fillId="0" borderId="19" xfId="107" applyNumberFormat="1" applyFont="1" applyBorder="1" applyAlignment="1">
      <alignment horizontal="center"/>
    </xf>
    <xf numFmtId="10" fontId="5" fillId="0" borderId="20" xfId="107" applyNumberFormat="1" applyFont="1" applyBorder="1" applyAlignment="1">
      <alignment horizontal="center"/>
    </xf>
    <xf numFmtId="0" fontId="5" fillId="0" borderId="28" xfId="106" applyNumberFormat="1" applyFont="1" applyFill="1" applyBorder="1" applyAlignment="1">
      <alignment horizontal="center" vertical="center"/>
    </xf>
    <xf numFmtId="164" fontId="5" fillId="0" borderId="31" xfId="1" applyNumberFormat="1" applyFont="1" applyBorder="1" applyAlignment="1"/>
    <xf numFmtId="165" fontId="5" fillId="3" borderId="29" xfId="1" applyFont="1" applyFill="1" applyBorder="1" applyAlignment="1"/>
    <xf numFmtId="10" fontId="5" fillId="3" borderId="30" xfId="107" applyNumberFormat="1" applyFont="1" applyFill="1" applyBorder="1" applyAlignment="1">
      <alignment horizontal="center"/>
    </xf>
    <xf numFmtId="165" fontId="5" fillId="2" borderId="29" xfId="1" applyFont="1" applyFill="1" applyBorder="1" applyAlignment="1"/>
    <xf numFmtId="10" fontId="5" fillId="2" borderId="30" xfId="107" applyNumberFormat="1" applyFont="1" applyFill="1" applyBorder="1" applyAlignment="1">
      <alignment horizontal="center"/>
    </xf>
    <xf numFmtId="9" fontId="5" fillId="0" borderId="19" xfId="107" applyNumberFormat="1" applyFont="1" applyBorder="1" applyAlignment="1">
      <alignment horizontal="center"/>
    </xf>
    <xf numFmtId="4" fontId="15" fillId="0" borderId="15" xfId="0" applyNumberFormat="1" applyFont="1" applyBorder="1"/>
    <xf numFmtId="17" fontId="6" fillId="0" borderId="22" xfId="0" quotePrefix="1" applyNumberFormat="1" applyFont="1" applyBorder="1" applyAlignment="1">
      <alignment horizontal="center"/>
    </xf>
    <xf numFmtId="17" fontId="6" fillId="0" borderId="20" xfId="0" quotePrefix="1" applyNumberFormat="1" applyFont="1" applyBorder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66" fontId="6" fillId="2" borderId="25" xfId="106" applyNumberFormat="1" applyFont="1" applyFill="1" applyBorder="1" applyAlignment="1">
      <alignment horizontal="center" vertical="center"/>
    </xf>
    <xf numFmtId="166" fontId="6" fillId="2" borderId="26" xfId="106" applyNumberFormat="1" applyFont="1" applyFill="1" applyBorder="1" applyAlignment="1">
      <alignment horizontal="center" vertical="center"/>
    </xf>
    <xf numFmtId="170" fontId="6" fillId="0" borderId="22" xfId="0" applyNumberFormat="1" applyFont="1" applyBorder="1" applyAlignment="1">
      <alignment horizontal="center" wrapText="1"/>
    </xf>
    <xf numFmtId="170" fontId="6" fillId="0" borderId="20" xfId="0" applyNumberFormat="1" applyFont="1" applyBorder="1" applyAlignment="1">
      <alignment horizontal="center" wrapText="1"/>
    </xf>
    <xf numFmtId="166" fontId="6" fillId="3" borderId="25" xfId="106" applyNumberFormat="1" applyFont="1" applyFill="1" applyBorder="1" applyAlignment="1">
      <alignment horizontal="center" vertical="center"/>
    </xf>
    <xf numFmtId="166" fontId="6" fillId="3" borderId="26" xfId="106" applyNumberFormat="1" applyFont="1" applyFill="1" applyBorder="1" applyAlignment="1">
      <alignment horizontal="center" vertical="center"/>
    </xf>
    <xf numFmtId="170" fontId="6" fillId="0" borderId="19" xfId="0" applyNumberFormat="1" applyFont="1" applyBorder="1" applyAlignment="1">
      <alignment horizontal="center" wrapText="1"/>
    </xf>
    <xf numFmtId="3" fontId="6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6" fillId="0" borderId="22" xfId="0" quotePrefix="1" applyNumberFormat="1" applyFont="1" applyFill="1" applyBorder="1" applyAlignment="1">
      <alignment horizontal="center" wrapText="1"/>
    </xf>
    <xf numFmtId="3" fontId="6" fillId="0" borderId="20" xfId="0" quotePrefix="1" applyNumberFormat="1" applyFont="1" applyFill="1" applyBorder="1" applyAlignment="1">
      <alignment horizontal="center" wrapText="1"/>
    </xf>
    <xf numFmtId="3" fontId="6" fillId="0" borderId="22" xfId="0" applyNumberFormat="1" applyFont="1" applyBorder="1" applyAlignment="1">
      <alignment horizontal="center" wrapText="1"/>
    </xf>
    <xf numFmtId="3" fontId="6" fillId="0" borderId="20" xfId="0" quotePrefix="1" applyNumberFormat="1" applyFont="1" applyBorder="1" applyAlignment="1">
      <alignment horizontal="center" wrapText="1"/>
    </xf>
    <xf numFmtId="3" fontId="6" fillId="0" borderId="20" xfId="0" applyNumberFormat="1" applyFont="1" applyBorder="1" applyAlignment="1">
      <alignment horizontal="center" wrapText="1"/>
    </xf>
    <xf numFmtId="3" fontId="6" fillId="0" borderId="19" xfId="0" applyNumberFormat="1" applyFont="1" applyBorder="1" applyAlignment="1">
      <alignment horizontal="center" wrapText="1"/>
    </xf>
  </cellXfs>
  <cellStyles count="12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4 2" xfId="122" xr:uid="{B71EC5E3-0CEF-4174-A1D9-521D6C38AF35}"/>
    <cellStyle name="Comma 15" xfId="9" xr:uid="{00000000-0005-0000-0000-000008000000}"/>
    <cellStyle name="Comma 16" xfId="116" xr:uid="{00000000-0005-0000-0000-0000A0000000}"/>
    <cellStyle name="Comma 16 3" xfId="10" xr:uid="{00000000-0005-0000-0000-000009000000}"/>
    <cellStyle name="Comma 19" xfId="117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23" xr:uid="{D5F1B333-2AD2-4520-ABD2-37607A6E2F97}"/>
    <cellStyle name="Comma 2 3" xfId="14" xr:uid="{00000000-0005-0000-0000-00000D000000}"/>
    <cellStyle name="Comma 2 4" xfId="15" xr:uid="{00000000-0005-0000-0000-00000E000000}"/>
    <cellStyle name="Comma 2 5" xfId="119" xr:uid="{E4268040-2D9E-4CA4-AA66-FA0E2AA893A9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20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1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8" xfId="124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19" xfId="125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18" xr:uid="{F9D19C34-FB7C-45D7-84ED-7272E08C959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W36"/>
  <sheetViews>
    <sheetView tabSelected="1" zoomScale="70" zoomScaleNormal="70" workbookViewId="0">
      <pane xSplit="1" ySplit="6" topLeftCell="HG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202" width="9.140625" style="8"/>
    <col min="203" max="203" width="16.85546875" style="8" customWidth="1"/>
    <col min="204" max="204" width="9.140625" style="8"/>
    <col min="205" max="205" width="13.42578125" style="8" customWidth="1"/>
    <col min="206" max="207" width="9.140625" style="8"/>
    <col min="208" max="208" width="16.42578125" style="8" customWidth="1"/>
    <col min="209" max="209" width="9.140625" style="8"/>
    <col min="210" max="210" width="14" style="8" customWidth="1"/>
    <col min="211" max="212" width="9.140625" style="8"/>
    <col min="213" max="213" width="18.28515625" style="8" customWidth="1"/>
    <col min="214" max="214" width="9.140625" style="8"/>
    <col min="215" max="215" width="24" style="8" customWidth="1"/>
    <col min="216" max="217" width="9.140625" style="8"/>
    <col min="218" max="218" width="19.85546875" style="8" customWidth="1"/>
    <col min="219" max="219" width="9.140625" style="8"/>
    <col min="220" max="220" width="18.7109375" style="8" customWidth="1"/>
    <col min="221" max="222" width="9.140625" style="8"/>
    <col min="223" max="223" width="16.28515625" style="8" customWidth="1"/>
    <col min="224" max="224" width="9.140625" style="8"/>
    <col min="225" max="225" width="18.28515625" style="8" customWidth="1"/>
    <col min="226" max="227" width="9.140625" style="8"/>
    <col min="228" max="228" width="15.85546875" style="8" customWidth="1"/>
    <col min="229" max="16384" width="9.140625" style="8"/>
  </cols>
  <sheetData>
    <row r="1" spans="1:231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3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31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8" t="s">
        <v>26</v>
      </c>
      <c r="O3" s="109"/>
      <c r="P3" s="109"/>
      <c r="Q3" s="110" t="s">
        <v>27</v>
      </c>
      <c r="R3" s="111"/>
      <c r="S3" s="111"/>
      <c r="T3" s="112" t="s">
        <v>28</v>
      </c>
      <c r="U3" s="113"/>
      <c r="V3" s="113"/>
      <c r="W3" s="112" t="s">
        <v>29</v>
      </c>
      <c r="X3" s="113"/>
      <c r="Y3" s="113"/>
      <c r="Z3" s="112" t="s">
        <v>30</v>
      </c>
      <c r="AA3" s="113"/>
      <c r="AB3" s="113"/>
      <c r="AC3" s="112" t="s">
        <v>33</v>
      </c>
      <c r="AD3" s="114"/>
      <c r="AE3" s="115"/>
      <c r="AF3" s="103">
        <v>41974</v>
      </c>
      <c r="AG3" s="104"/>
      <c r="AH3" s="104"/>
      <c r="AI3" s="103">
        <v>42339</v>
      </c>
      <c r="AJ3" s="104"/>
      <c r="AK3" s="104"/>
      <c r="AL3" s="103">
        <v>42706</v>
      </c>
      <c r="AM3" s="104"/>
      <c r="AN3" s="104"/>
      <c r="AO3" s="103">
        <v>43099</v>
      </c>
      <c r="AP3" s="104"/>
      <c r="AQ3" s="104"/>
      <c r="AR3" s="103">
        <v>43462</v>
      </c>
      <c r="AS3" s="104"/>
      <c r="AT3" s="104"/>
      <c r="AU3" s="103">
        <v>43829</v>
      </c>
      <c r="AV3" s="104"/>
      <c r="AW3" s="104"/>
      <c r="AX3" s="104"/>
      <c r="AY3" s="107"/>
      <c r="AZ3" s="103">
        <v>44195</v>
      </c>
      <c r="BA3" s="104"/>
      <c r="BB3" s="104"/>
      <c r="BC3" s="104"/>
      <c r="BD3" s="107"/>
      <c r="BE3" s="103">
        <v>44560</v>
      </c>
      <c r="BF3" s="104"/>
      <c r="BG3" s="104"/>
      <c r="BH3" s="104"/>
      <c r="BI3" s="107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  <c r="GJ3" s="98" t="s">
        <v>76</v>
      </c>
      <c r="GK3" s="99"/>
      <c r="GL3" s="99"/>
      <c r="GM3" s="99"/>
      <c r="GN3" s="100"/>
      <c r="GO3" s="98" t="s">
        <v>77</v>
      </c>
      <c r="GP3" s="99"/>
      <c r="GQ3" s="99"/>
      <c r="GR3" s="99"/>
      <c r="GS3" s="100"/>
      <c r="GT3" s="98" t="s">
        <v>78</v>
      </c>
      <c r="GU3" s="99"/>
      <c r="GV3" s="99"/>
      <c r="GW3" s="99"/>
      <c r="GX3" s="100"/>
      <c r="GY3" s="98" t="s">
        <v>79</v>
      </c>
      <c r="GZ3" s="99"/>
      <c r="HA3" s="99"/>
      <c r="HB3" s="99"/>
      <c r="HC3" s="100"/>
      <c r="HD3" s="98" t="s">
        <v>80</v>
      </c>
      <c r="HE3" s="99"/>
      <c r="HF3" s="99"/>
      <c r="HG3" s="99"/>
      <c r="HH3" s="100"/>
      <c r="HI3" s="98" t="s">
        <v>81</v>
      </c>
      <c r="HJ3" s="99"/>
      <c r="HK3" s="99"/>
      <c r="HL3" s="99"/>
      <c r="HM3" s="100"/>
      <c r="HN3" s="98" t="s">
        <v>82</v>
      </c>
      <c r="HO3" s="99"/>
      <c r="HP3" s="99"/>
      <c r="HQ3" s="99"/>
      <c r="HR3" s="100"/>
      <c r="HS3" s="98" t="s">
        <v>83</v>
      </c>
      <c r="HT3" s="99"/>
      <c r="HU3" s="99"/>
      <c r="HV3" s="99"/>
      <c r="HW3" s="100"/>
    </row>
    <row r="4" spans="1:23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5" t="s">
        <v>5</v>
      </c>
      <c r="AY4" s="106"/>
      <c r="AZ4" s="15" t="s">
        <v>2</v>
      </c>
      <c r="BA4" s="11" t="s">
        <v>3</v>
      </c>
      <c r="BB4" s="14" t="s">
        <v>4</v>
      </c>
      <c r="BC4" s="105" t="s">
        <v>5</v>
      </c>
      <c r="BD4" s="106"/>
      <c r="BE4" s="15" t="s">
        <v>2</v>
      </c>
      <c r="BF4" s="11" t="s">
        <v>3</v>
      </c>
      <c r="BG4" s="14" t="s">
        <v>4</v>
      </c>
      <c r="BH4" s="105" t="s">
        <v>5</v>
      </c>
      <c r="BI4" s="106"/>
      <c r="BJ4" s="15" t="s">
        <v>2</v>
      </c>
      <c r="BK4" s="11" t="s">
        <v>3</v>
      </c>
      <c r="BL4" s="14" t="s">
        <v>4</v>
      </c>
      <c r="BM4" s="105" t="s">
        <v>5</v>
      </c>
      <c r="BN4" s="106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  <c r="GO4" s="15" t="s">
        <v>2</v>
      </c>
      <c r="GP4" s="11" t="s">
        <v>3</v>
      </c>
      <c r="GQ4" s="14" t="s">
        <v>4</v>
      </c>
      <c r="GR4" s="101" t="s">
        <v>5</v>
      </c>
      <c r="GS4" s="102"/>
      <c r="GT4" s="15" t="s">
        <v>2</v>
      </c>
      <c r="GU4" s="11" t="s">
        <v>3</v>
      </c>
      <c r="GV4" s="14" t="s">
        <v>4</v>
      </c>
      <c r="GW4" s="101" t="s">
        <v>5</v>
      </c>
      <c r="GX4" s="102"/>
      <c r="GY4" s="15" t="s">
        <v>2</v>
      </c>
      <c r="GZ4" s="11" t="s">
        <v>3</v>
      </c>
      <c r="HA4" s="14" t="s">
        <v>4</v>
      </c>
      <c r="HB4" s="101" t="s">
        <v>5</v>
      </c>
      <c r="HC4" s="102"/>
      <c r="HD4" s="15" t="s">
        <v>2</v>
      </c>
      <c r="HE4" s="11" t="s">
        <v>3</v>
      </c>
      <c r="HF4" s="14" t="s">
        <v>4</v>
      </c>
      <c r="HG4" s="101" t="s">
        <v>5</v>
      </c>
      <c r="HH4" s="102"/>
      <c r="HI4" s="15" t="s">
        <v>2</v>
      </c>
      <c r="HJ4" s="11" t="s">
        <v>3</v>
      </c>
      <c r="HK4" s="14" t="s">
        <v>4</v>
      </c>
      <c r="HL4" s="101" t="s">
        <v>5</v>
      </c>
      <c r="HM4" s="102"/>
      <c r="HN4" s="15" t="s">
        <v>2</v>
      </c>
      <c r="HO4" s="11" t="s">
        <v>3</v>
      </c>
      <c r="HP4" s="14" t="s">
        <v>4</v>
      </c>
      <c r="HQ4" s="101" t="s">
        <v>5</v>
      </c>
      <c r="HR4" s="102"/>
      <c r="HS4" s="15" t="s">
        <v>2</v>
      </c>
      <c r="HT4" s="11" t="s">
        <v>3</v>
      </c>
      <c r="HU4" s="14" t="s">
        <v>4</v>
      </c>
      <c r="HV4" s="101" t="s">
        <v>5</v>
      </c>
      <c r="HW4" s="102"/>
    </row>
    <row r="5" spans="1:231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  <c r="GT5" s="10" t="s">
        <v>9</v>
      </c>
      <c r="GU5" s="73">
        <v>45747</v>
      </c>
      <c r="GV5" s="12" t="s">
        <v>6</v>
      </c>
      <c r="GW5" s="18" t="s">
        <v>7</v>
      </c>
      <c r="GX5" s="17" t="s">
        <v>8</v>
      </c>
      <c r="GY5" s="10" t="s">
        <v>9</v>
      </c>
      <c r="GZ5" s="73">
        <v>45777</v>
      </c>
      <c r="HA5" s="12" t="s">
        <v>6</v>
      </c>
      <c r="HB5" s="18" t="s">
        <v>7</v>
      </c>
      <c r="HC5" s="17" t="s">
        <v>8</v>
      </c>
      <c r="HD5" s="10" t="s">
        <v>9</v>
      </c>
      <c r="HE5" s="73">
        <v>45807</v>
      </c>
      <c r="HF5" s="12" t="s">
        <v>6</v>
      </c>
      <c r="HG5" s="18" t="s">
        <v>7</v>
      </c>
      <c r="HH5" s="17" t="s">
        <v>8</v>
      </c>
      <c r="HI5" s="10" t="s">
        <v>9</v>
      </c>
      <c r="HJ5" s="73">
        <v>45838</v>
      </c>
      <c r="HK5" s="12" t="s">
        <v>6</v>
      </c>
      <c r="HL5" s="18" t="s">
        <v>7</v>
      </c>
      <c r="HM5" s="17" t="s">
        <v>8</v>
      </c>
      <c r="HN5" s="10" t="s">
        <v>9</v>
      </c>
      <c r="HO5" s="73">
        <v>45869</v>
      </c>
      <c r="HP5" s="12" t="s">
        <v>6</v>
      </c>
      <c r="HQ5" s="18" t="s">
        <v>7</v>
      </c>
      <c r="HR5" s="17" t="s">
        <v>8</v>
      </c>
      <c r="HS5" s="10" t="s">
        <v>9</v>
      </c>
      <c r="HT5" s="73">
        <v>45898</v>
      </c>
      <c r="HU5" s="12" t="s">
        <v>6</v>
      </c>
      <c r="HV5" s="18" t="s">
        <v>7</v>
      </c>
      <c r="HW5" s="17" t="s">
        <v>8</v>
      </c>
    </row>
    <row r="6" spans="1:23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  <c r="GT6" s="20"/>
      <c r="GU6" s="21" t="s">
        <v>10</v>
      </c>
      <c r="GV6" s="22"/>
      <c r="GW6" s="25" t="s">
        <v>10</v>
      </c>
      <c r="GX6" s="24"/>
      <c r="GY6" s="20"/>
      <c r="GZ6" s="21" t="s">
        <v>10</v>
      </c>
      <c r="HA6" s="22"/>
      <c r="HB6" s="25" t="s">
        <v>10</v>
      </c>
      <c r="HC6" s="24"/>
      <c r="HD6" s="20"/>
      <c r="HE6" s="21" t="s">
        <v>10</v>
      </c>
      <c r="HF6" s="22"/>
      <c r="HG6" s="25" t="s">
        <v>10</v>
      </c>
      <c r="HH6" s="24"/>
      <c r="HI6" s="20"/>
      <c r="HJ6" s="21" t="s">
        <v>10</v>
      </c>
      <c r="HK6" s="22"/>
      <c r="HL6" s="25" t="s">
        <v>10</v>
      </c>
      <c r="HM6" s="24"/>
      <c r="HN6" s="20"/>
      <c r="HO6" s="21" t="s">
        <v>10</v>
      </c>
      <c r="HP6" s="22"/>
      <c r="HQ6" s="25" t="s">
        <v>10</v>
      </c>
      <c r="HR6" s="24"/>
      <c r="HS6" s="20"/>
      <c r="HT6" s="21" t="s">
        <v>10</v>
      </c>
      <c r="HU6" s="22"/>
      <c r="HV6" s="25" t="s">
        <v>10</v>
      </c>
      <c r="HW6" s="24"/>
    </row>
    <row r="7" spans="1:231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  <c r="GT7" s="57">
        <v>7</v>
      </c>
      <c r="GU7" s="58">
        <v>6290399775.7300005</v>
      </c>
      <c r="GV7" s="29">
        <f>GU7/GU$32</f>
        <v>4.0191946832054987E-2</v>
      </c>
      <c r="GW7" s="30">
        <f>IF(GU7&lt;0,"Error",IF(AND(GP7=0,GU7&gt;0),"New Comer",GU7-GP7))</f>
        <v>-447419470.46999931</v>
      </c>
      <c r="GX7" s="31">
        <f>IF(AND(GP7=0,GU7=0),"-",IF(GP7=0,"",GW7/GP7))</f>
        <v>-6.640419609391203E-2</v>
      </c>
      <c r="GY7" s="57">
        <v>7</v>
      </c>
      <c r="GZ7" s="58">
        <v>6364560045.2399998</v>
      </c>
      <c r="HA7" s="29">
        <f>GZ7/GZ$32</f>
        <v>4.072200988821334E-2</v>
      </c>
      <c r="HB7" s="30">
        <f>IF(GZ7&lt;0,"Error",IF(AND(GU7=0,GZ7&gt;0),"New Comer",GZ7-GU7))</f>
        <v>74160269.509999275</v>
      </c>
      <c r="HC7" s="31">
        <f>IF(AND(GU7=0,GZ7=0),"-",IF(GU7=0,"",HB7/GU7))</f>
        <v>1.1789436626290254E-2</v>
      </c>
      <c r="HD7" s="57">
        <v>7</v>
      </c>
      <c r="HE7" s="58">
        <v>5438769185.1599998</v>
      </c>
      <c r="HF7" s="29">
        <f>HE7/HE$32</f>
        <v>3.9524138648652632E-2</v>
      </c>
      <c r="HG7" s="30">
        <f>IF(HE7&lt;0,"Error",IF(AND(GZ7=0,HE7&gt;0),"New Comer",HE7-GZ7))</f>
        <v>-925790860.07999992</v>
      </c>
      <c r="HH7" s="31">
        <f>IF(AND(GZ7=0,HE7=0),"-",IF(GZ7=0,"",HG7/GZ7))</f>
        <v>-0.14546030731101217</v>
      </c>
      <c r="HI7" s="57">
        <v>7</v>
      </c>
      <c r="HJ7" s="58">
        <v>4139892161.8500004</v>
      </c>
      <c r="HK7" s="29">
        <f>HJ7/HJ$32</f>
        <v>3.8352382005158843E-2</v>
      </c>
      <c r="HL7" s="30">
        <f>IF(HJ7&lt;0,"Error",IF(AND(HE7=0,HJ7&gt;0),"New Comer",HJ7-HE7))</f>
        <v>-1298877023.3099995</v>
      </c>
      <c r="HM7" s="31">
        <f>IF(AND(HE7=0,HJ7=0),"-",IF(HE7=0,"",HL7/HE7))</f>
        <v>-0.23881819196410495</v>
      </c>
      <c r="HN7" s="57">
        <v>7</v>
      </c>
      <c r="HO7" s="58">
        <v>4288717145.6700001</v>
      </c>
      <c r="HP7" s="29">
        <f>HO7/HO$32</f>
        <v>3.8547503864029116E-2</v>
      </c>
      <c r="HQ7" s="30">
        <f>IF(HO7&lt;0,"Error",IF(AND(HJ7=0,HO7&gt;0),"New Comer",HO7-HJ7))</f>
        <v>148824983.81999969</v>
      </c>
      <c r="HR7" s="31">
        <f>IF(AND(HJ7=0,HO7=0),"-",IF(HJ7=0,"",HQ7/HJ7))</f>
        <v>3.5949000119243207E-2</v>
      </c>
      <c r="HS7" s="57">
        <v>7</v>
      </c>
      <c r="HT7" s="58">
        <v>4187991856.9499998</v>
      </c>
      <c r="HU7" s="29">
        <f>HT7/HT$32</f>
        <v>3.8569316375363698E-2</v>
      </c>
      <c r="HV7" s="30">
        <f>IF(HT7&lt;0,"Error",IF(AND(HO7=0,HT7&gt;0),"New Comer",HT7-HO7))</f>
        <v>-100725288.72000027</v>
      </c>
      <c r="HW7" s="31">
        <f>IF(AND(HO7=0,HT7=0),"-",IF(HO7=0,"",HV7/HO7))</f>
        <v>-2.3486111417185703E-2</v>
      </c>
    </row>
    <row r="8" spans="1:231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  <c r="GT8" s="57">
        <v>10</v>
      </c>
      <c r="GU8" s="58">
        <v>23977181084.779999</v>
      </c>
      <c r="GV8" s="29">
        <f>GU8/GU$32</f>
        <v>0.15320005432090303</v>
      </c>
      <c r="GW8" s="30">
        <f>IF(GU8&lt;0,"Error",IF(AND(GP8=0,GU8&gt;0),"New Comer",GU8-GP8))</f>
        <v>-1776769949.4600029</v>
      </c>
      <c r="GX8" s="31">
        <f>IF(AND(GP8=0,GU8=0),"-",IF(GP8=0,"",GW8/GP8))</f>
        <v>-6.8990189004311558E-2</v>
      </c>
      <c r="GY8" s="57">
        <v>10</v>
      </c>
      <c r="GZ8" s="58">
        <v>23903982461.029999</v>
      </c>
      <c r="HA8" s="29">
        <f>GZ8/GZ$32</f>
        <v>0.15294351899056291</v>
      </c>
      <c r="HB8" s="30">
        <f>IF(GZ8&lt;0,"Error",IF(AND(GU8=0,GZ8&gt;0),"New Comer",GZ8-GU8))</f>
        <v>-73198623.75</v>
      </c>
      <c r="HC8" s="31">
        <f>IF(AND(GU8=0,GZ8=0),"-",IF(GU8=0,"",HB8/GU8))</f>
        <v>-3.0528452653036976E-3</v>
      </c>
      <c r="HD8" s="57">
        <v>10</v>
      </c>
      <c r="HE8" s="58">
        <v>21345516425.279995</v>
      </c>
      <c r="HF8" s="29">
        <f>HE8/HE$32</f>
        <v>0.15512023437616049</v>
      </c>
      <c r="HG8" s="30">
        <f>IF(HE8&lt;0,"Error",IF(AND(GZ8=0,HE8&gt;0),"New Comer",HE8-GZ8))</f>
        <v>-2558466035.7500038</v>
      </c>
      <c r="HH8" s="31">
        <f>IF(AND(GZ8=0,HE8=0),"-",IF(GZ8=0,"",HG8/GZ8))</f>
        <v>-0.10703095352086206</v>
      </c>
      <c r="HI8" s="57">
        <v>10</v>
      </c>
      <c r="HJ8" s="58">
        <v>16856406645.430002</v>
      </c>
      <c r="HK8" s="29">
        <f>HJ8/HJ$32</f>
        <v>0.15615946542214626</v>
      </c>
      <c r="HL8" s="30">
        <f>IF(HJ8&lt;0,"Error",IF(AND(HE8=0,HJ8&gt;0),"New Comer",HJ8-HE8))</f>
        <v>-4489109779.8499928</v>
      </c>
      <c r="HM8" s="31">
        <f>IF(AND(HE8=0,HJ8=0),"-",IF(HE8=0,"",HL8/HE8))</f>
        <v>-0.21030691834344353</v>
      </c>
      <c r="HN8" s="57">
        <v>10</v>
      </c>
      <c r="HO8" s="58">
        <v>17169952302.060001</v>
      </c>
      <c r="HP8" s="29">
        <f>HO8/HO$32</f>
        <v>0.15432558973423632</v>
      </c>
      <c r="HQ8" s="30">
        <f>IF(HO8&lt;0,"Error",IF(AND(HJ8=0,HO8&gt;0),"New Comer",HO8-HJ8))</f>
        <v>313545656.62999916</v>
      </c>
      <c r="HR8" s="31">
        <f>IF(AND(HJ8=0,HO8=0),"-",IF(HJ8=0,"",HQ8/HJ8))</f>
        <v>1.8600978442520285E-2</v>
      </c>
      <c r="HS8" s="57">
        <v>10</v>
      </c>
      <c r="HT8" s="58">
        <v>16773631313.470001</v>
      </c>
      <c r="HU8" s="29">
        <f>HT8/HT$32</f>
        <v>0.15447677908430463</v>
      </c>
      <c r="HV8" s="30">
        <f>IF(HT8&lt;0,"Error",IF(AND(HO8=0,HT8&gt;0),"New Comer",HT8-HO8))</f>
        <v>-396320988.59000015</v>
      </c>
      <c r="HW8" s="31">
        <f>IF(AND(HO8=0,HT8=0),"-",IF(HO8=0,"",HV8/HO8))</f>
        <v>-2.3082241675327818E-2</v>
      </c>
    </row>
    <row r="9" spans="1:23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  <c r="GT9" s="57">
        <v>17</v>
      </c>
      <c r="GU9" s="58">
        <v>32960523828.98</v>
      </c>
      <c r="GV9" s="29">
        <f>GU9/GU$32</f>
        <v>0.21059831942673449</v>
      </c>
      <c r="GW9" s="30">
        <f>IF(GU9&lt;0,"Error",IF(AND(GP9=0,GU9&gt;0),"New Comer",GU9-GP9))</f>
        <v>-3199263667.029995</v>
      </c>
      <c r="GX9" s="31">
        <f>IF(AND(GP9=0,GU9=0),"-",IF(GP9=0,"",GW9/GP9))</f>
        <v>-8.8475731982191927E-2</v>
      </c>
      <c r="GY9" s="57">
        <v>17</v>
      </c>
      <c r="GZ9" s="58">
        <v>32999091609.989998</v>
      </c>
      <c r="HA9" s="29">
        <f>GZ9/GZ$32</f>
        <v>0.21113624905606462</v>
      </c>
      <c r="HB9" s="30">
        <f>IF(GZ9&lt;0,"Error",IF(AND(GU9=0,GZ9&gt;0),"New Comer",GZ9-GU9))</f>
        <v>38567781.009998322</v>
      </c>
      <c r="HC9" s="31">
        <f>IF(AND(GU9=0,GZ9=0),"-",IF(GU9=0,"",HB9/GU9))</f>
        <v>1.1701203903831236E-3</v>
      </c>
      <c r="HD9" s="57">
        <v>17</v>
      </c>
      <c r="HE9" s="58">
        <v>28501418887.060001</v>
      </c>
      <c r="HF9" s="29">
        <f>HE9/HE$32</f>
        <v>0.20712297091944831</v>
      </c>
      <c r="HG9" s="30">
        <f>IF(HE9&lt;0,"Error",IF(AND(GZ9=0,HE9&gt;0),"New Comer",HE9-GZ9))</f>
        <v>-4497672722.9299965</v>
      </c>
      <c r="HH9" s="31">
        <f>IF(AND(GZ9=0,HE9=0),"-",IF(GZ9=0,"",HG9/GZ9))</f>
        <v>-0.13629686465576499</v>
      </c>
      <c r="HI9" s="57">
        <v>17</v>
      </c>
      <c r="HJ9" s="58">
        <v>22512442527.110001</v>
      </c>
      <c r="HK9" s="29">
        <f>HJ9/HJ$32</f>
        <v>0.20855755703623802</v>
      </c>
      <c r="HL9" s="30">
        <f>IF(HJ9&lt;0,"Error",IF(AND(HE9=0,HJ9&gt;0),"New Comer",HJ9-HE9))</f>
        <v>-5988976359.9500008</v>
      </c>
      <c r="HM9" s="31">
        <f>IF(AND(HE9=0,HJ9=0),"-",IF(HE9=0,"",HL9/HE9))</f>
        <v>-0.21012906001915121</v>
      </c>
      <c r="HN9" s="57">
        <v>17</v>
      </c>
      <c r="HO9" s="58">
        <v>23255960528.41</v>
      </c>
      <c r="HP9" s="29">
        <f>HO9/HO$32</f>
        <v>0.20902736130212773</v>
      </c>
      <c r="HQ9" s="30">
        <f>IF(HO9&lt;0,"Error",IF(AND(HJ9=0,HO9&gt;0),"New Comer",HO9-HJ9))</f>
        <v>743518001.29999924</v>
      </c>
      <c r="HR9" s="31">
        <f>IF(AND(HJ9=0,HO9=0),"-",IF(HJ9=0,"",HQ9/HJ9))</f>
        <v>3.3026980542188514E-2</v>
      </c>
      <c r="HS9" s="57">
        <v>17</v>
      </c>
      <c r="HT9" s="58">
        <v>22760157641.59</v>
      </c>
      <c r="HU9" s="29">
        <f>HT9/HT$32</f>
        <v>0.2096097009775339</v>
      </c>
      <c r="HV9" s="30">
        <f>IF(HT9&lt;0,"Error",IF(AND(HO9=0,HT9&gt;0),"New Comer",HT9-HO9))</f>
        <v>-495802886.81999969</v>
      </c>
      <c r="HW9" s="31">
        <f>IF(AND(HO9=0,HT9=0),"-",IF(HO9=0,"",HV9/HO9))</f>
        <v>-2.1319389763080988E-2</v>
      </c>
    </row>
    <row r="10" spans="1:231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  <c r="GT10" s="57">
        <v>2</v>
      </c>
      <c r="GU10" s="58">
        <v>3247376455.77</v>
      </c>
      <c r="GV10" s="29">
        <f>GU10/GU$32</f>
        <v>2.0748821459257469E-2</v>
      </c>
      <c r="GW10" s="30">
        <f>IF(GU10&lt;0,"Error",IF(AND(GP10=0,GU10&gt;0),"New Comer",GU10-GP10))</f>
        <v>-237087870.26999998</v>
      </c>
      <c r="GX10" s="31">
        <f>IF(AND(GP10=0,GU10=0),"-",IF(GP10=0,"",GW10/GP10))</f>
        <v>-6.8041411271799121E-2</v>
      </c>
      <c r="GY10" s="57">
        <v>2</v>
      </c>
      <c r="GZ10" s="58">
        <v>3259488956.1300001</v>
      </c>
      <c r="HA10" s="29">
        <f>GZ10/GZ$32</f>
        <v>2.0855006561108315E-2</v>
      </c>
      <c r="HB10" s="30">
        <f>IF(GZ10&lt;0,"Error",IF(AND(GU10=0,GZ10&gt;0),"New Comer",GZ10-GU10))</f>
        <v>12112500.360000134</v>
      </c>
      <c r="HC10" s="31">
        <f>IF(AND(GU10=0,GZ10=0),"-",IF(GU10=0,"",HB10/GU10))</f>
        <v>3.7299341560718697E-3</v>
      </c>
      <c r="HD10" s="57">
        <v>2</v>
      </c>
      <c r="HE10" s="58">
        <v>2854748173.27</v>
      </c>
      <c r="HF10" s="29">
        <f>HE10/HE$32</f>
        <v>2.0745771472556431E-2</v>
      </c>
      <c r="HG10" s="30">
        <f>IF(HE10&lt;0,"Error",IF(AND(GZ10=0,HE10&gt;0),"New Comer",HE10-GZ10))</f>
        <v>-404740782.86000013</v>
      </c>
      <c r="HH10" s="31">
        <f>IF(AND(GZ10=0,HE10=0),"-",IF(GZ10=0,"",HG10/GZ10))</f>
        <v>-0.1241730799850753</v>
      </c>
      <c r="HI10" s="57">
        <v>2</v>
      </c>
      <c r="HJ10" s="58">
        <v>2149775956.8200002</v>
      </c>
      <c r="HK10" s="29">
        <f>HJ10/HJ$32</f>
        <v>1.9915743091390662E-2</v>
      </c>
      <c r="HL10" s="30">
        <f>IF(HJ10&lt;0,"Error",IF(AND(HE10=0,HJ10&gt;0),"New Comer",HJ10-HE10))</f>
        <v>-704972216.44999981</v>
      </c>
      <c r="HM10" s="31">
        <f>IF(AND(HE10=0,HJ10=0),"-",IF(HE10=0,"",HL10/HE10))</f>
        <v>-0.24694725196810699</v>
      </c>
      <c r="HN10" s="57">
        <v>2</v>
      </c>
      <c r="HO10" s="58">
        <v>2092840725.1400001</v>
      </c>
      <c r="HP10" s="29">
        <f>HO10/HO$32</f>
        <v>1.8810703340643949E-2</v>
      </c>
      <c r="HQ10" s="30">
        <f>IF(HO10&lt;0,"Error",IF(AND(HJ10=0,HO10&gt;0),"New Comer",HO10-HJ10))</f>
        <v>-56935231.680000067</v>
      </c>
      <c r="HR10" s="31">
        <f>IF(AND(HJ10=0,HO10=0),"-",IF(HJ10=0,"",HQ10/HJ10))</f>
        <v>-2.6484262929528719E-2</v>
      </c>
      <c r="HS10" s="57">
        <v>2</v>
      </c>
      <c r="HT10" s="58">
        <v>2079410200.02</v>
      </c>
      <c r="HU10" s="29">
        <f>HT10/HT$32</f>
        <v>1.9150330902777398E-2</v>
      </c>
      <c r="HV10" s="30">
        <f>IF(HT10&lt;0,"Error",IF(AND(HO10=0,HT10&gt;0),"New Comer",HT10-HO10))</f>
        <v>-13430525.120000124</v>
      </c>
      <c r="HW10" s="31">
        <f>IF(AND(HO10=0,HT10=0),"-",IF(HO10=0,"",HV10/HO10))</f>
        <v>-6.4173660989427141E-3</v>
      </c>
    </row>
    <row r="11" spans="1:231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  <c r="GT11" s="57"/>
      <c r="GU11" s="58"/>
      <c r="GV11" s="29"/>
      <c r="GW11" s="30"/>
      <c r="GX11" s="31"/>
      <c r="GY11" s="57"/>
      <c r="GZ11" s="58"/>
      <c r="HA11" s="29"/>
      <c r="HB11" s="30"/>
      <c r="HC11" s="31"/>
      <c r="HD11" s="57"/>
      <c r="HE11" s="58"/>
      <c r="HF11" s="29"/>
      <c r="HG11" s="30"/>
      <c r="HH11" s="31"/>
      <c r="HI11" s="57"/>
      <c r="HJ11" s="58"/>
      <c r="HK11" s="29"/>
      <c r="HL11" s="30"/>
      <c r="HM11" s="31"/>
      <c r="HN11" s="57"/>
      <c r="HO11" s="58"/>
      <c r="HP11" s="29"/>
      <c r="HQ11" s="30"/>
      <c r="HR11" s="31"/>
      <c r="HS11" s="57"/>
      <c r="HT11" s="58"/>
      <c r="HU11" s="29"/>
      <c r="HV11" s="30"/>
      <c r="HW11" s="31"/>
    </row>
    <row r="12" spans="1:23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  <c r="GT12" s="57">
        <v>7</v>
      </c>
      <c r="GU12" s="58">
        <v>1691359692.4499998</v>
      </c>
      <c r="GV12" s="29">
        <f>GU12/GU$32</f>
        <v>1.0806791500774258E-2</v>
      </c>
      <c r="GW12" s="30">
        <f>IF(GU12&lt;0,"Error",IF(AND(GP12=0,GU12&gt;0),"New Comer",GU12-GP12))</f>
        <v>-167480251.28000021</v>
      </c>
      <c r="GX12" s="31">
        <f>IF(AND(GP12=0,GU12=0),"-",IF(GP12=0,"",GW12/GP12))</f>
        <v>-9.0099339561172581E-2</v>
      </c>
      <c r="GY12" s="57">
        <v>7</v>
      </c>
      <c r="GZ12" s="58">
        <v>1712088861.5899999</v>
      </c>
      <c r="HA12" s="29">
        <f>GZ12/GZ$32</f>
        <v>1.0954362761226624E-2</v>
      </c>
      <c r="HB12" s="30">
        <f>IF(GZ12&lt;0,"Error",IF(AND(GU12=0,GZ12&gt;0),"New Comer",GZ12-GU12))</f>
        <v>20729169.140000105</v>
      </c>
      <c r="HC12" s="31">
        <f>IF(AND(GU12=0,GZ12=0),"-",IF(GU12=0,"",HB12/GU12))</f>
        <v>1.2255920034355969E-2</v>
      </c>
      <c r="HD12" s="57">
        <v>7</v>
      </c>
      <c r="HE12" s="58">
        <v>1539664150.7499998</v>
      </c>
      <c r="HF12" s="29">
        <f>HE12/HE$32</f>
        <v>1.1188910081465936E-2</v>
      </c>
      <c r="HG12" s="30">
        <f>IF(HE12&lt;0,"Error",IF(AND(GZ12=0,HE12&gt;0),"New Comer",HE12-GZ12))</f>
        <v>-172424710.84000015</v>
      </c>
      <c r="HH12" s="31">
        <f>IF(AND(GZ12=0,HE12=0),"-",IF(GZ12=0,"",HG12/GZ12))</f>
        <v>-0.10071014110790431</v>
      </c>
      <c r="HI12" s="57">
        <v>7</v>
      </c>
      <c r="HJ12" s="58">
        <v>1319826175.5499997</v>
      </c>
      <c r="HK12" s="29">
        <f>HJ12/HJ$32</f>
        <v>1.2227003913667515E-2</v>
      </c>
      <c r="HL12" s="30">
        <f>IF(HJ12&lt;0,"Error",IF(AND(HE12=0,HJ12&gt;0),"New Comer",HJ12-HE12))</f>
        <v>-219837975.20000005</v>
      </c>
      <c r="HM12" s="31">
        <f>IF(AND(HE12=0,HJ12=0),"-",IF(HE12=0,"",HL12/HE12))</f>
        <v>-0.14278307064103088</v>
      </c>
      <c r="HN12" s="57">
        <v>7</v>
      </c>
      <c r="HO12" s="58">
        <v>1330603758.53</v>
      </c>
      <c r="HP12" s="29">
        <f>HO12/HO$32</f>
        <v>1.195962610292731E-2</v>
      </c>
      <c r="HQ12" s="30">
        <f>IF(HO12&lt;0,"Error",IF(AND(HJ12=0,HO12&gt;0),"New Comer",HO12-HJ12))</f>
        <v>10777582.980000257</v>
      </c>
      <c r="HR12" s="31">
        <f>IF(AND(HJ12=0,HO12=0),"-",IF(HJ12=0,"",HQ12/HJ12))</f>
        <v>8.165910920435419E-3</v>
      </c>
      <c r="HS12" s="57">
        <v>7</v>
      </c>
      <c r="HT12" s="58">
        <v>1288099651.1099999</v>
      </c>
      <c r="HU12" s="29">
        <f>HT12/HT$32</f>
        <v>1.1862755388172743E-2</v>
      </c>
      <c r="HV12" s="30">
        <f>IF(HT12&lt;0,"Error",IF(AND(HO12=0,HT12&gt;0),"New Comer",HT12-HO12))</f>
        <v>-42504107.420000076</v>
      </c>
      <c r="HW12" s="31">
        <f>IF(AND(HO12=0,HT12=0),"-",IF(HO12=0,"",HV12/HO12))</f>
        <v>-3.1943474642636652E-2</v>
      </c>
    </row>
    <row r="13" spans="1:23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  <c r="GT13" s="57">
        <v>10</v>
      </c>
      <c r="GU13" s="58">
        <v>20430257411.710003</v>
      </c>
      <c r="GV13" s="29">
        <f>GU13/GU$32</f>
        <v>0.13053730270447772</v>
      </c>
      <c r="GW13" s="30">
        <f>IF(GU13&lt;0,"Error",IF(AND(GP13=0,GU13&gt;0),"New Comer",GU13-GP13))</f>
        <v>-1702777733.9499931</v>
      </c>
      <c r="GX13" s="31">
        <f>IF(AND(GP13=0,GU13=0),"-",IF(GP13=0,"",GW13/GP13))</f>
        <v>-7.6933765420956549E-2</v>
      </c>
      <c r="GY13" s="57">
        <v>10</v>
      </c>
      <c r="GZ13" s="58">
        <v>20567833164.32</v>
      </c>
      <c r="HA13" s="29">
        <f>GZ13/GZ$32</f>
        <v>0.131598020844028</v>
      </c>
      <c r="HB13" s="30">
        <f>IF(GZ13&lt;0,"Error",IF(AND(GU13=0,GZ13&gt;0),"New Comer",GZ13-GU13))</f>
        <v>137575752.6099968</v>
      </c>
      <c r="HC13" s="31">
        <f>IF(AND(GU13=0,GZ13=0),"-",IF(GU13=0,"",HB13/GU13))</f>
        <v>6.7339216456050403E-3</v>
      </c>
      <c r="HD13" s="57">
        <v>10</v>
      </c>
      <c r="HE13" s="58">
        <v>18085799934.869999</v>
      </c>
      <c r="HF13" s="29">
        <f>HE13/HE$32</f>
        <v>0.13143151324531996</v>
      </c>
      <c r="HG13" s="30">
        <f>IF(HE13&lt;0,"Error",IF(AND(GZ13=0,HE13&gt;0),"New Comer",HE13-GZ13))</f>
        <v>-2482033229.4500008</v>
      </c>
      <c r="HH13" s="31">
        <f>IF(AND(GZ13=0,HE13=0),"-",IF(GZ13=0,"",HG13/GZ13))</f>
        <v>-0.12067548436534881</v>
      </c>
      <c r="HI13" s="57">
        <v>10</v>
      </c>
      <c r="HJ13" s="58">
        <v>14321152475.309999</v>
      </c>
      <c r="HK13" s="29">
        <f>HJ13/HJ$32</f>
        <v>0.13267261296047161</v>
      </c>
      <c r="HL13" s="30">
        <f>IF(HJ13&lt;0,"Error",IF(AND(HE13=0,HJ13&gt;0),"New Comer",HJ13-HE13))</f>
        <v>-3764647459.5599995</v>
      </c>
      <c r="HM13" s="31">
        <f>IF(AND(HE13=0,HJ13=0),"-",IF(HE13=0,"",HL13/HE13))</f>
        <v>-0.20815487692649076</v>
      </c>
      <c r="HN13" s="57">
        <v>10</v>
      </c>
      <c r="HO13" s="58">
        <v>14891421146.330002</v>
      </c>
      <c r="HP13" s="29">
        <f>HO13/HO$32</f>
        <v>0.13384587854169708</v>
      </c>
      <c r="HQ13" s="30">
        <f>IF(HO13&lt;0,"Error",IF(AND(HJ13=0,HO13&gt;0),"New Comer",HO13-HJ13))</f>
        <v>570268671.02000237</v>
      </c>
      <c r="HR13" s="31">
        <f>IF(AND(HJ13=0,HO13=0),"-",IF(HJ13=0,"",HQ13/HJ13))</f>
        <v>3.9820026495993172E-2</v>
      </c>
      <c r="HS13" s="57">
        <v>10</v>
      </c>
      <c r="HT13" s="58">
        <v>14622579762.210001</v>
      </c>
      <c r="HU13" s="29">
        <f>HT13/HT$32</f>
        <v>0.13466666706544203</v>
      </c>
      <c r="HV13" s="30">
        <f>IF(HT13&lt;0,"Error",IF(AND(HO13=0,HT13&gt;0),"New Comer",HT13-HO13))</f>
        <v>-268841384.12000084</v>
      </c>
      <c r="HW13" s="31">
        <f>IF(AND(HO13=0,HT13=0),"-",IF(HO13=0,"",HV13/HO13))</f>
        <v>-1.8053440398887444E-2</v>
      </c>
    </row>
    <row r="14" spans="1:231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  <c r="GT14" s="57">
        <v>6</v>
      </c>
      <c r="GU14" s="58">
        <v>9248798188.0200005</v>
      </c>
      <c r="GV14" s="29">
        <v>5.116820064655659E-2</v>
      </c>
      <c r="GW14" s="30">
        <f>IF(GU14&lt;0,"Error",IF(AND(GP14=0,GU14&gt;0),"New Comer",GU14-GP14))</f>
        <v>-598710155.07999992</v>
      </c>
      <c r="GX14" s="31">
        <f>IF(AND(GP14=0,GU14=0),"-",IF(GP14=0,"",GW14/GP14))</f>
        <v>-6.0798136363043251E-2</v>
      </c>
      <c r="GY14" s="57">
        <v>6</v>
      </c>
      <c r="GZ14" s="58">
        <v>9422354679.3999996</v>
      </c>
      <c r="HA14" s="29">
        <v>5.116820064655659E-2</v>
      </c>
      <c r="HB14" s="30">
        <f>IF(GZ14&lt;0,"Error",IF(AND(GU14=0,GZ14&gt;0),"New Comer",GZ14-GU14))</f>
        <v>173556491.37999916</v>
      </c>
      <c r="HC14" s="31">
        <f>IF(AND(GU14=0,GZ14=0),"-",IF(GU14=0,"",HB14/GU14))</f>
        <v>1.8765302026463013E-2</v>
      </c>
      <c r="HD14" s="57">
        <v>6</v>
      </c>
      <c r="HE14" s="58">
        <v>8394765874.8400002</v>
      </c>
      <c r="HF14" s="29">
        <v>5.116820064655659E-2</v>
      </c>
      <c r="HG14" s="30">
        <f>IF(HE14&lt;0,"Error",IF(AND(GZ14=0,HE14&gt;0),"New Comer",HE14-GZ14))</f>
        <v>-1027588804.5599995</v>
      </c>
      <c r="HH14" s="31">
        <f>IF(AND(GZ14=0,HE14=0),"-",IF(GZ14=0,"",HG14/GZ14))</f>
        <v>-0.10905859941853034</v>
      </c>
      <c r="HI14" s="57">
        <v>6</v>
      </c>
      <c r="HJ14" s="58">
        <v>6669648985.7599993</v>
      </c>
      <c r="HK14" s="29">
        <v>5.116820064655659E-2</v>
      </c>
      <c r="HL14" s="30">
        <f>IF(HJ14&lt;0,"Error",IF(AND(HE14=0,HJ14&gt;0),"New Comer",HJ14-HE14))</f>
        <v>-1725116889.0800009</v>
      </c>
      <c r="HM14" s="31">
        <f>IF(AND(HE14=0,HJ14=0),"-",IF(HE14=0,"",HL14/HE14))</f>
        <v>-0.20549910680062661</v>
      </c>
      <c r="HN14" s="57">
        <v>6</v>
      </c>
      <c r="HO14" s="58">
        <v>7020595792.0300007</v>
      </c>
      <c r="HP14" s="29">
        <v>5.116820064655659E-2</v>
      </c>
      <c r="HQ14" s="30">
        <f>IF(HO14&lt;0,"Error",IF(AND(HJ14=0,HO14&gt;0),"New Comer",HO14-HJ14))</f>
        <v>350946806.27000141</v>
      </c>
      <c r="HR14" s="31">
        <f>IF(AND(HJ14=0,HO14=0),"-",IF(HJ14=0,"",HQ14/HJ14))</f>
        <v>5.2618482174892359E-2</v>
      </c>
      <c r="HS14" s="57">
        <v>6</v>
      </c>
      <c r="HT14" s="58">
        <v>6828865889.71</v>
      </c>
      <c r="HU14" s="29">
        <v>5.116820064655659E-2</v>
      </c>
      <c r="HV14" s="30">
        <f>IF(HT14&lt;0,"Error",IF(AND(HO14=0,HT14&gt;0),"New Comer",HT14-HO14))</f>
        <v>-191729902.32000065</v>
      </c>
      <c r="HW14" s="31">
        <f>IF(AND(HO14=0,HT14=0),"-",IF(HO14=0,"",HV14/HO14))</f>
        <v>-2.7309634110777095E-2</v>
      </c>
    </row>
    <row r="15" spans="1:231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  <c r="GT15" s="57"/>
      <c r="GU15" s="58"/>
      <c r="GV15" s="29"/>
      <c r="GW15" s="30"/>
      <c r="GX15" s="31"/>
      <c r="GY15" s="57"/>
      <c r="GZ15" s="58"/>
      <c r="HA15" s="29"/>
      <c r="HB15" s="30"/>
      <c r="HC15" s="31"/>
      <c r="HD15" s="57"/>
      <c r="HE15" s="58"/>
      <c r="HF15" s="29"/>
      <c r="HG15" s="30"/>
      <c r="HH15" s="31"/>
      <c r="HI15" s="57"/>
      <c r="HJ15" s="58"/>
      <c r="HK15" s="29"/>
      <c r="HL15" s="30"/>
      <c r="HM15" s="31"/>
      <c r="HN15" s="57"/>
      <c r="HO15" s="58"/>
      <c r="HP15" s="29"/>
      <c r="HQ15" s="30"/>
      <c r="HR15" s="31"/>
      <c r="HS15" s="57"/>
      <c r="HT15" s="58"/>
      <c r="HU15" s="29"/>
      <c r="HV15" s="30"/>
      <c r="HW15" s="31"/>
    </row>
    <row r="16" spans="1:231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6">GP16/GP$32</f>
        <v>3.4425591930474981E-3</v>
      </c>
      <c r="GR16" s="30">
        <f t="shared" ref="GR16:GR29" si="97">IF(GP16&lt;0,"Error",IF(AND(GK16=0,GP16&gt;0),"New Comer",GP16-GK16))</f>
        <v>-76678054.839999914</v>
      </c>
      <c r="GS16" s="31">
        <f t="shared" ref="GS16:GS29" si="98">IF(AND(GK16=0,GP16=0),"-",IF(GK16=0,"",GR16/GK16))</f>
        <v>-0.11618344215969903</v>
      </c>
      <c r="GT16" s="57">
        <v>3</v>
      </c>
      <c r="GU16" s="58">
        <v>545056965.09000003</v>
      </c>
      <c r="GV16" s="29">
        <f t="shared" ref="GV16:GV31" si="99">GU16/GU$32</f>
        <v>3.4825927353395025E-3</v>
      </c>
      <c r="GW16" s="30">
        <f t="shared" ref="GW16:GW29" si="100">IF(GU16&lt;0,"Error",IF(AND(GP16=0,GU16&gt;0),"New Comer",GU16-GP16))</f>
        <v>-38239012.639999986</v>
      </c>
      <c r="GX16" s="31">
        <f t="shared" ref="GX16:GX29" si="101">IF(AND(GP16=0,GU16=0),"-",IF(GP16=0,"",GW16/GP16))</f>
        <v>-6.5556791234552825E-2</v>
      </c>
      <c r="GY16" s="57">
        <v>3</v>
      </c>
      <c r="GZ16" s="58">
        <v>556405364.87</v>
      </c>
      <c r="HA16" s="29">
        <f t="shared" ref="HA16:HA31" si="102">GZ16/GZ$32</f>
        <v>3.5600174417455255E-3</v>
      </c>
      <c r="HB16" s="30">
        <f t="shared" ref="HB16:HB29" si="103">IF(GZ16&lt;0,"Error",IF(AND(GU16=0,GZ16&gt;0),"New Comer",GZ16-GU16))</f>
        <v>11348399.779999971</v>
      </c>
      <c r="HC16" s="31">
        <f t="shared" ref="HC16:HC29" si="104">IF(AND(GU16=0,GZ16=0),"-",IF(GU16=0,"",HB16/GU16))</f>
        <v>2.0820575658777461E-2</v>
      </c>
      <c r="HD16" s="57">
        <v>3</v>
      </c>
      <c r="HE16" s="58">
        <v>510434859.04000002</v>
      </c>
      <c r="HF16" s="29">
        <f t="shared" ref="HF16:HF31" si="105">HE16/HE$32</f>
        <v>3.7093867110319229E-3</v>
      </c>
      <c r="HG16" s="30">
        <f t="shared" ref="HG16:HG29" si="106">IF(HE16&lt;0,"Error",IF(AND(GZ16=0,HE16&gt;0),"New Comer",HE16-GZ16))</f>
        <v>-45970505.829999983</v>
      </c>
      <c r="HH16" s="31">
        <f t="shared" ref="HH16:HH29" si="107">IF(AND(GZ16=0,HE16=0),"-",IF(GZ16=0,"",HG16/GZ16))</f>
        <v>-8.2620529442128318E-2</v>
      </c>
      <c r="HI16" s="57">
        <v>3</v>
      </c>
      <c r="HJ16" s="58">
        <v>434512805.81999999</v>
      </c>
      <c r="HK16" s="29">
        <f t="shared" ref="HK16:HK31" si="108">HJ16/HJ$32</f>
        <v>4.0253708220977201E-3</v>
      </c>
      <c r="HL16" s="30">
        <f t="shared" ref="HL16:HL29" si="109">IF(HJ16&lt;0,"Error",IF(AND(HE16=0,HJ16&gt;0),"New Comer",HJ16-HE16))</f>
        <v>-75922053.220000029</v>
      </c>
      <c r="HM16" s="31">
        <f t="shared" ref="HM16:HM29" si="110">IF(AND(HE16=0,HJ16=0),"-",IF(HE16=0,"",HL16/HE16))</f>
        <v>-0.14873994570588375</v>
      </c>
      <c r="HN16" s="57">
        <v>3</v>
      </c>
      <c r="HO16" s="58">
        <v>432363422.49000001</v>
      </c>
      <c r="HP16" s="29">
        <f t="shared" ref="HP16:HP31" si="111">HO16/HO$32</f>
        <v>3.886134275823037E-3</v>
      </c>
      <c r="HQ16" s="30">
        <f t="shared" ref="HQ16:HQ29" si="112">IF(HO16&lt;0,"Error",IF(AND(HJ16=0,HO16&gt;0),"New Comer",HO16-HJ16))</f>
        <v>-2149383.3299999833</v>
      </c>
      <c r="HR16" s="31">
        <f t="shared" ref="HR16:HR29" si="113">IF(AND(HJ16=0,HO16=0),"-",IF(HJ16=0,"",HQ16/HJ16))</f>
        <v>-4.9466512867065663E-3</v>
      </c>
      <c r="HS16" s="57">
        <v>3</v>
      </c>
      <c r="HT16" s="58">
        <v>419069089.38999999</v>
      </c>
      <c r="HU16" s="29">
        <f t="shared" ref="HU16:HU31" si="114">HT16/HT$32</f>
        <v>3.8594173159614744E-3</v>
      </c>
      <c r="HV16" s="30">
        <f t="shared" ref="HV16:HV29" si="115">IF(HT16&lt;0,"Error",IF(AND(HO16=0,HT16&gt;0),"New Comer",HT16-HO16))</f>
        <v>-13294333.100000024</v>
      </c>
      <c r="HW16" s="31">
        <f t="shared" ref="HW16:HW29" si="116">IF(AND(HO16=0,HT16=0),"-",IF(HO16=0,"",HV16/HO16))</f>
        <v>-3.074805223679046E-2</v>
      </c>
    </row>
    <row r="17" spans="1:231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  <c r="GO17" s="57">
        <v>2</v>
      </c>
      <c r="GP17" s="58">
        <v>594099483.5</v>
      </c>
      <c r="GQ17" s="29">
        <f t="shared" si="96"/>
        <v>3.5063204901001422E-3</v>
      </c>
      <c r="GR17" s="30">
        <f t="shared" si="97"/>
        <v>-107035638.93000007</v>
      </c>
      <c r="GS17" s="31">
        <f t="shared" si="98"/>
        <v>-0.15266050081621221</v>
      </c>
      <c r="GT17" s="57">
        <v>2</v>
      </c>
      <c r="GU17" s="58">
        <v>549298583.70000005</v>
      </c>
      <c r="GV17" s="29">
        <f t="shared" si="99"/>
        <v>3.5096941781305835E-3</v>
      </c>
      <c r="GW17" s="30">
        <f t="shared" si="100"/>
        <v>-44800899.799999952</v>
      </c>
      <c r="GX17" s="31">
        <f t="shared" si="101"/>
        <v>-7.5409760560749509E-2</v>
      </c>
      <c r="GY17" s="57">
        <v>2</v>
      </c>
      <c r="GZ17" s="58">
        <v>548436709.92999995</v>
      </c>
      <c r="HA17" s="29">
        <f t="shared" si="102"/>
        <v>3.5090320408763588E-3</v>
      </c>
      <c r="HB17" s="30">
        <f t="shared" si="103"/>
        <v>-861873.77000010014</v>
      </c>
      <c r="HC17" s="31">
        <f t="shared" si="104"/>
        <v>-1.5690442239895039E-3</v>
      </c>
      <c r="HD17" s="57">
        <v>2</v>
      </c>
      <c r="HE17" s="58">
        <v>483282362.99000001</v>
      </c>
      <c r="HF17" s="29">
        <f t="shared" si="105"/>
        <v>3.5120665119204352E-3</v>
      </c>
      <c r="HG17" s="30">
        <f t="shared" si="106"/>
        <v>-65154346.939999938</v>
      </c>
      <c r="HH17" s="31">
        <f t="shared" si="107"/>
        <v>-0.11880011997795689</v>
      </c>
      <c r="HI17" s="57">
        <v>2</v>
      </c>
      <c r="HJ17" s="58">
        <v>369255673.12</v>
      </c>
      <c r="HK17" s="29">
        <f t="shared" si="108"/>
        <v>3.4208221082603707E-3</v>
      </c>
      <c r="HL17" s="30">
        <f t="shared" si="109"/>
        <v>-114026689.87</v>
      </c>
      <c r="HM17" s="31">
        <f t="shared" si="110"/>
        <v>-0.23594217087611663</v>
      </c>
      <c r="HN17" s="57">
        <v>2</v>
      </c>
      <c r="HO17" s="58">
        <v>381515222.50999999</v>
      </c>
      <c r="HP17" s="29">
        <f t="shared" si="111"/>
        <v>3.4291045583964832E-3</v>
      </c>
      <c r="HQ17" s="30">
        <f t="shared" si="112"/>
        <v>12259549.389999986</v>
      </c>
      <c r="HR17" s="31">
        <f t="shared" si="113"/>
        <v>3.320070694219477E-2</v>
      </c>
      <c r="HS17" s="57">
        <v>2</v>
      </c>
      <c r="HT17" s="58">
        <v>370168926.73999995</v>
      </c>
      <c r="HU17" s="29">
        <f t="shared" si="114"/>
        <v>3.4090712053488929E-3</v>
      </c>
      <c r="HV17" s="30">
        <f t="shared" si="115"/>
        <v>-11346295.770000041</v>
      </c>
      <c r="HW17" s="31">
        <f t="shared" si="116"/>
        <v>-2.9740086634951087E-2</v>
      </c>
    </row>
    <row r="18" spans="1:23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  <c r="GO18" s="57">
        <v>5</v>
      </c>
      <c r="GP18" s="58">
        <v>319545815.41000003</v>
      </c>
      <c r="GQ18" s="29">
        <f t="shared" si="96"/>
        <v>1.8859300019873539E-3</v>
      </c>
      <c r="GR18" s="30">
        <f t="shared" si="97"/>
        <v>-32817322.319999993</v>
      </c>
      <c r="GS18" s="31">
        <f t="shared" si="98"/>
        <v>-9.3134947461917611E-2</v>
      </c>
      <c r="GT18" s="57">
        <v>5</v>
      </c>
      <c r="GU18" s="58">
        <v>296487207.19999999</v>
      </c>
      <c r="GV18" s="29">
        <f t="shared" si="99"/>
        <v>1.8943784962830877E-3</v>
      </c>
      <c r="GW18" s="30">
        <f t="shared" si="100"/>
        <v>-23058608.210000038</v>
      </c>
      <c r="GX18" s="31">
        <f t="shared" si="101"/>
        <v>-7.2160570090439774E-2</v>
      </c>
      <c r="GY18" s="57">
        <v>5</v>
      </c>
      <c r="GZ18" s="58">
        <v>284502943.19</v>
      </c>
      <c r="HA18" s="29">
        <f t="shared" si="102"/>
        <v>1.8203193281951511E-3</v>
      </c>
      <c r="HB18" s="30">
        <f t="shared" si="103"/>
        <v>-11984264.00999999</v>
      </c>
      <c r="HC18" s="31">
        <f t="shared" si="104"/>
        <v>-4.0420846899865803E-2</v>
      </c>
      <c r="HD18" s="57">
        <v>5</v>
      </c>
      <c r="HE18" s="58">
        <v>250025257.78999999</v>
      </c>
      <c r="HF18" s="29">
        <f t="shared" si="105"/>
        <v>1.8169612679134796E-3</v>
      </c>
      <c r="HG18" s="30">
        <f t="shared" si="106"/>
        <v>-34477685.400000006</v>
      </c>
      <c r="HH18" s="31">
        <f t="shared" si="107"/>
        <v>-0.12118568972755661</v>
      </c>
      <c r="HI18" s="57">
        <v>5</v>
      </c>
      <c r="HJ18" s="58">
        <v>201853179.73000002</v>
      </c>
      <c r="HK18" s="29">
        <f t="shared" si="108"/>
        <v>1.8699883850359683E-3</v>
      </c>
      <c r="HL18" s="30">
        <f t="shared" si="109"/>
        <v>-48172078.059999973</v>
      </c>
      <c r="HM18" s="31">
        <f t="shared" si="110"/>
        <v>-0.19266884668292367</v>
      </c>
      <c r="HN18" s="57">
        <v>5</v>
      </c>
      <c r="HO18" s="58">
        <v>207445872</v>
      </c>
      <c r="HP18" s="29">
        <f t="shared" si="111"/>
        <v>1.8645483674693687E-3</v>
      </c>
      <c r="HQ18" s="30">
        <f t="shared" si="112"/>
        <v>5592692.2699999809</v>
      </c>
      <c r="HR18" s="31">
        <f t="shared" si="113"/>
        <v>2.7706733564865308E-2</v>
      </c>
      <c r="HS18" s="57">
        <v>5</v>
      </c>
      <c r="HT18" s="58">
        <v>204017124.43000001</v>
      </c>
      <c r="HU18" s="29">
        <f t="shared" si="114"/>
        <v>1.8788959689771806E-3</v>
      </c>
      <c r="HV18" s="30">
        <f t="shared" si="115"/>
        <v>-3428747.5699999928</v>
      </c>
      <c r="HW18" s="31">
        <f t="shared" si="116"/>
        <v>-1.6528396236296247E-2</v>
      </c>
    </row>
    <row r="19" spans="1:231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117">L19/L$32</f>
        <v>6.7820257374719375E-2</v>
      </c>
      <c r="N19" s="27">
        <v>1</v>
      </c>
      <c r="O19" s="28">
        <v>2274484290.1999998</v>
      </c>
      <c r="P19" s="29">
        <f t="shared" ref="P19:P26" si="118">O19/O$32</f>
        <v>5.1370761735968759E-2</v>
      </c>
      <c r="Q19" s="27">
        <v>1</v>
      </c>
      <c r="R19" s="28">
        <v>3734373828.1999998</v>
      </c>
      <c r="S19" s="29">
        <f t="shared" ref="S19:S26" si="119">R19/R$32</f>
        <v>4.3678070605942795E-2</v>
      </c>
      <c r="T19" s="48">
        <v>1</v>
      </c>
      <c r="U19" s="49">
        <v>4608708177.9899998</v>
      </c>
      <c r="V19" s="29">
        <f t="shared" ref="V19:V26" si="120">U19/U$32</f>
        <v>3.5566267076482222E-2</v>
      </c>
      <c r="W19" s="48">
        <v>1</v>
      </c>
      <c r="X19" s="49">
        <v>4860704169.3400002</v>
      </c>
      <c r="Y19" s="29">
        <f t="shared" ref="Y19:Y26" si="121">X19/X$32</f>
        <v>3.2781350438953187E-2</v>
      </c>
      <c r="Z19" s="48">
        <v>1</v>
      </c>
      <c r="AA19" s="49">
        <v>7335652427.5</v>
      </c>
      <c r="AB19" s="29">
        <f t="shared" ref="AB19:AB26" si="122">AA19/AA$32</f>
        <v>3.6750703788712591E-2</v>
      </c>
      <c r="AC19" s="48">
        <v>1</v>
      </c>
      <c r="AD19" s="49">
        <v>7733049278.6400003</v>
      </c>
      <c r="AE19" s="29">
        <f t="shared" ref="AE19:AE26" si="123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  <c r="GO19" s="57">
        <v>2</v>
      </c>
      <c r="GP19" s="58">
        <v>4577114203.6900005</v>
      </c>
      <c r="GQ19" s="29">
        <f t="shared" si="96"/>
        <v>2.701370690204723E-2</v>
      </c>
      <c r="GR19" s="30">
        <f t="shared" si="97"/>
        <v>-377806277.7699995</v>
      </c>
      <c r="GS19" s="31">
        <f t="shared" si="98"/>
        <v>-7.6248706550115286E-2</v>
      </c>
      <c r="GT19" s="57">
        <v>2</v>
      </c>
      <c r="GU19" s="58">
        <v>4199496089.1300001</v>
      </c>
      <c r="GV19" s="29">
        <f t="shared" si="99"/>
        <v>2.6832304710895458E-2</v>
      </c>
      <c r="GW19" s="30">
        <f t="shared" si="100"/>
        <v>-377618114.56000042</v>
      </c>
      <c r="GX19" s="31">
        <f t="shared" si="101"/>
        <v>-8.2501352982534359E-2</v>
      </c>
      <c r="GY19" s="57">
        <v>2</v>
      </c>
      <c r="GZ19" s="58">
        <v>4241842374.9300003</v>
      </c>
      <c r="HA19" s="29">
        <f t="shared" si="102"/>
        <v>2.7140343701420471E-2</v>
      </c>
      <c r="HB19" s="30">
        <f t="shared" si="103"/>
        <v>42346285.800000191</v>
      </c>
      <c r="HC19" s="31">
        <f t="shared" si="104"/>
        <v>1.0083658825069407E-2</v>
      </c>
      <c r="HD19" s="57">
        <v>2</v>
      </c>
      <c r="HE19" s="58">
        <v>3810872666.8800001</v>
      </c>
      <c r="HF19" s="29">
        <f t="shared" si="105"/>
        <v>2.7694034170287131E-2</v>
      </c>
      <c r="HG19" s="30">
        <f t="shared" si="106"/>
        <v>-430969708.05000019</v>
      </c>
      <c r="HH19" s="31">
        <f t="shared" si="107"/>
        <v>-0.10159965174498313</v>
      </c>
      <c r="HI19" s="57">
        <v>2</v>
      </c>
      <c r="HJ19" s="58">
        <v>3129326699.9200001</v>
      </c>
      <c r="HK19" s="29">
        <f t="shared" si="108"/>
        <v>2.8990400793590394E-2</v>
      </c>
      <c r="HL19" s="30">
        <f t="shared" si="109"/>
        <v>-681545966.96000004</v>
      </c>
      <c r="HM19" s="31">
        <f t="shared" si="110"/>
        <v>-0.17884249266139574</v>
      </c>
      <c r="HN19" s="57">
        <v>2</v>
      </c>
      <c r="HO19" s="58">
        <v>3330369227.0299997</v>
      </c>
      <c r="HP19" s="29">
        <f t="shared" si="111"/>
        <v>2.993375787843592E-2</v>
      </c>
      <c r="HQ19" s="30">
        <f t="shared" si="112"/>
        <v>201042527.10999966</v>
      </c>
      <c r="HR19" s="31">
        <f t="shared" si="113"/>
        <v>6.4244659119528563E-2</v>
      </c>
      <c r="HS19" s="57">
        <v>2</v>
      </c>
      <c r="HT19" s="58">
        <v>3246220635.1100001</v>
      </c>
      <c r="HU19" s="29">
        <f t="shared" si="114"/>
        <v>2.9896073100527634E-2</v>
      </c>
      <c r="HV19" s="30">
        <f t="shared" si="115"/>
        <v>-84148591.919999599</v>
      </c>
      <c r="HW19" s="31">
        <f t="shared" si="116"/>
        <v>-2.5267045838951237E-2</v>
      </c>
    </row>
    <row r="20" spans="1:231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117"/>
        <v>1.3449201365368323E-2</v>
      </c>
      <c r="N20" s="27">
        <v>4</v>
      </c>
      <c r="O20" s="28">
        <v>437222661.31999993</v>
      </c>
      <c r="P20" s="29">
        <f t="shared" si="118"/>
        <v>9.8749686937872356E-3</v>
      </c>
      <c r="Q20" s="27">
        <v>4</v>
      </c>
      <c r="R20" s="28">
        <v>897526839.9799999</v>
      </c>
      <c r="S20" s="29">
        <f t="shared" si="119"/>
        <v>1.0497674440448555E-2</v>
      </c>
      <c r="T20" s="48">
        <v>4</v>
      </c>
      <c r="U20" s="49">
        <v>1333656585.4000001</v>
      </c>
      <c r="V20" s="29">
        <f t="shared" si="120"/>
        <v>1.0292078489841117E-2</v>
      </c>
      <c r="W20" s="48">
        <v>4</v>
      </c>
      <c r="X20" s="49">
        <v>1432373226.9299998</v>
      </c>
      <c r="Y20" s="29">
        <f t="shared" si="121"/>
        <v>9.6601494506797433E-3</v>
      </c>
      <c r="Z20" s="48">
        <v>4</v>
      </c>
      <c r="AA20" s="49">
        <v>1876752848.7600002</v>
      </c>
      <c r="AB20" s="29">
        <f t="shared" si="122"/>
        <v>9.4022977112217174E-3</v>
      </c>
      <c r="AC20" s="48">
        <v>4</v>
      </c>
      <c r="AD20" s="49">
        <v>1803478372.5599999</v>
      </c>
      <c r="AE20" s="29">
        <f t="shared" si="123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  <c r="GO20" s="57">
        <v>7</v>
      </c>
      <c r="GP20" s="58">
        <v>1488833169.6699998</v>
      </c>
      <c r="GQ20" s="29">
        <f t="shared" si="96"/>
        <v>8.786956383803458E-3</v>
      </c>
      <c r="GR20" s="30">
        <f t="shared" si="97"/>
        <v>-141656730.40000033</v>
      </c>
      <c r="GS20" s="31">
        <f t="shared" si="98"/>
        <v>-8.6879857639056049E-2</v>
      </c>
      <c r="GT20" s="57">
        <v>7</v>
      </c>
      <c r="GU20" s="58">
        <v>1378953672.79</v>
      </c>
      <c r="GV20" s="29">
        <f t="shared" si="99"/>
        <v>8.8107011758582245E-3</v>
      </c>
      <c r="GW20" s="30">
        <f t="shared" si="100"/>
        <v>-109879496.87999988</v>
      </c>
      <c r="GX20" s="31">
        <f t="shared" si="101"/>
        <v>-7.3802424017967494E-2</v>
      </c>
      <c r="GY20" s="57">
        <v>7</v>
      </c>
      <c r="GZ20" s="58">
        <v>1401103401.2900002</v>
      </c>
      <c r="HA20" s="29">
        <f t="shared" si="102"/>
        <v>8.9646018194788242E-3</v>
      </c>
      <c r="HB20" s="30">
        <f t="shared" si="103"/>
        <v>22149728.500000238</v>
      </c>
      <c r="HC20" s="31">
        <f t="shared" si="104"/>
        <v>1.6062706773306814E-2</v>
      </c>
      <c r="HD20" s="57">
        <v>7</v>
      </c>
      <c r="HE20" s="58">
        <v>1283002470.7700002</v>
      </c>
      <c r="HF20" s="29">
        <f t="shared" si="105"/>
        <v>9.3237211977374237E-3</v>
      </c>
      <c r="HG20" s="30">
        <f t="shared" si="106"/>
        <v>-118100930.51999998</v>
      </c>
      <c r="HH20" s="31">
        <f t="shared" si="107"/>
        <v>-8.4291373792443933E-2</v>
      </c>
      <c r="HI20" s="57">
        <v>7</v>
      </c>
      <c r="HJ20" s="58">
        <v>1049974093.53</v>
      </c>
      <c r="HK20" s="29">
        <f t="shared" si="108"/>
        <v>9.7270667824805989E-3</v>
      </c>
      <c r="HL20" s="30">
        <f t="shared" si="109"/>
        <v>-233028377.24000025</v>
      </c>
      <c r="HM20" s="31">
        <f t="shared" si="110"/>
        <v>-0.18162737995363884</v>
      </c>
      <c r="HN20" s="57">
        <v>7</v>
      </c>
      <c r="HO20" s="58">
        <v>1142058429.98</v>
      </c>
      <c r="HP20" s="29">
        <f t="shared" si="111"/>
        <v>1.026495808590416E-2</v>
      </c>
      <c r="HQ20" s="30">
        <f t="shared" si="112"/>
        <v>92084336.450000048</v>
      </c>
      <c r="HR20" s="31">
        <f t="shared" si="113"/>
        <v>8.7701531892480936E-2</v>
      </c>
      <c r="HS20" s="57">
        <v>7</v>
      </c>
      <c r="HT20" s="58">
        <v>1115346734.9200001</v>
      </c>
      <c r="HU20" s="29">
        <f t="shared" si="114"/>
        <v>1.0271787185060896E-2</v>
      </c>
      <c r="HV20" s="30">
        <f t="shared" si="115"/>
        <v>-26711695.059999943</v>
      </c>
      <c r="HW20" s="31">
        <f t="shared" si="116"/>
        <v>-2.3389079191392794E-2</v>
      </c>
    </row>
    <row r="21" spans="1:231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117"/>
        <v>8.4058202684015541E-3</v>
      </c>
      <c r="N21" s="27">
        <v>2</v>
      </c>
      <c r="O21" s="28">
        <v>289789667.45999998</v>
      </c>
      <c r="P21" s="29">
        <f t="shared" si="118"/>
        <v>6.5450950902475828E-3</v>
      </c>
      <c r="Q21" s="27">
        <v>2</v>
      </c>
      <c r="R21" s="28">
        <v>448613946.75999999</v>
      </c>
      <c r="S21" s="29">
        <f t="shared" si="119"/>
        <v>5.2470889479317891E-3</v>
      </c>
      <c r="T21" s="48">
        <v>2</v>
      </c>
      <c r="U21" s="49">
        <v>583748459.83000004</v>
      </c>
      <c r="V21" s="29">
        <f t="shared" si="120"/>
        <v>4.504896562327749E-3</v>
      </c>
      <c r="W21" s="48">
        <v>2</v>
      </c>
      <c r="X21" s="49">
        <v>543349993.5</v>
      </c>
      <c r="Y21" s="29">
        <f t="shared" si="121"/>
        <v>3.6644374821817151E-3</v>
      </c>
      <c r="Z21" s="48">
        <v>2</v>
      </c>
      <c r="AA21" s="49">
        <v>643942608.48000002</v>
      </c>
      <c r="AB21" s="29">
        <f t="shared" si="122"/>
        <v>3.2260721585529897E-3</v>
      </c>
      <c r="AC21" s="48">
        <v>2</v>
      </c>
      <c r="AD21" s="49">
        <v>521615186.50999999</v>
      </c>
      <c r="AE21" s="29">
        <f t="shared" si="123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  <c r="GO21" s="57">
        <v>6</v>
      </c>
      <c r="GP21" s="58">
        <v>485418498.41000003</v>
      </c>
      <c r="GQ21" s="29">
        <f t="shared" si="96"/>
        <v>2.8648953155479833E-3</v>
      </c>
      <c r="GR21" s="30">
        <f t="shared" si="97"/>
        <v>-41673083.819999933</v>
      </c>
      <c r="GS21" s="31">
        <f t="shared" si="98"/>
        <v>-7.9062320903875868E-2</v>
      </c>
      <c r="GT21" s="57">
        <v>6</v>
      </c>
      <c r="GU21" s="58">
        <v>439155863.39999998</v>
      </c>
      <c r="GV21" s="29">
        <f t="shared" si="99"/>
        <v>2.8059471165661582E-3</v>
      </c>
      <c r="GW21" s="30">
        <f t="shared" si="100"/>
        <v>-46262635.01000005</v>
      </c>
      <c r="GX21" s="31">
        <f t="shared" si="101"/>
        <v>-9.5304639525552542E-2</v>
      </c>
      <c r="GY21" s="57">
        <v>6</v>
      </c>
      <c r="GZ21" s="58">
        <v>439229966.01999998</v>
      </c>
      <c r="HA21" s="29">
        <f t="shared" si="102"/>
        <v>2.8103006165906279E-3</v>
      </c>
      <c r="HB21" s="30">
        <f t="shared" si="103"/>
        <v>74102.620000004768</v>
      </c>
      <c r="HC21" s="31">
        <f t="shared" si="104"/>
        <v>1.6873876947991301E-4</v>
      </c>
      <c r="HD21" s="57">
        <v>6</v>
      </c>
      <c r="HE21" s="58">
        <v>378694979.93000001</v>
      </c>
      <c r="HF21" s="29">
        <f t="shared" si="105"/>
        <v>2.7520184039326397E-3</v>
      </c>
      <c r="HG21" s="30">
        <f t="shared" si="106"/>
        <v>-60534986.089999974</v>
      </c>
      <c r="HH21" s="31">
        <f t="shared" si="107"/>
        <v>-0.13782071072820101</v>
      </c>
      <c r="HI21" s="57">
        <v>6</v>
      </c>
      <c r="HJ21" s="58">
        <v>319048061.83000004</v>
      </c>
      <c r="HK21" s="29">
        <f t="shared" si="108"/>
        <v>2.955693691267954E-3</v>
      </c>
      <c r="HL21" s="30">
        <f t="shared" si="109"/>
        <v>-59646918.099999964</v>
      </c>
      <c r="HM21" s="31">
        <f t="shared" si="110"/>
        <v>-0.15750649272146522</v>
      </c>
      <c r="HN21" s="57">
        <v>6</v>
      </c>
      <c r="HO21" s="58">
        <v>315608336.00999999</v>
      </c>
      <c r="HP21" s="29">
        <f t="shared" si="111"/>
        <v>2.8367255611968477E-3</v>
      </c>
      <c r="HQ21" s="30">
        <f t="shared" si="112"/>
        <v>-3439725.8200000525</v>
      </c>
      <c r="HR21" s="31">
        <f t="shared" si="113"/>
        <v>-1.078121521964568E-2</v>
      </c>
      <c r="HS21" s="57">
        <v>6</v>
      </c>
      <c r="HT21" s="58">
        <v>307132307.30000001</v>
      </c>
      <c r="HU21" s="29">
        <f t="shared" si="114"/>
        <v>2.8285353778066224E-3</v>
      </c>
      <c r="HV21" s="30">
        <f t="shared" si="115"/>
        <v>-8476028.7099999785</v>
      </c>
      <c r="HW21" s="31">
        <f t="shared" si="116"/>
        <v>-2.6856162347154915E-2</v>
      </c>
    </row>
    <row r="22" spans="1:231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117"/>
        <v>1.7668762670904371E-2</v>
      </c>
      <c r="N22" s="27">
        <v>4</v>
      </c>
      <c r="O22" s="28">
        <v>622262348.97000015</v>
      </c>
      <c r="P22" s="33">
        <f t="shared" si="118"/>
        <v>1.4054214840671105E-2</v>
      </c>
      <c r="Q22" s="27">
        <v>4</v>
      </c>
      <c r="R22" s="34">
        <v>1465843484.8400002</v>
      </c>
      <c r="S22" s="35">
        <f t="shared" si="119"/>
        <v>1.7144832888614011E-2</v>
      </c>
      <c r="T22" s="50">
        <v>4</v>
      </c>
      <c r="U22" s="49">
        <v>2280092827.1199999</v>
      </c>
      <c r="V22" s="35">
        <f t="shared" si="120"/>
        <v>1.7595904821183339E-2</v>
      </c>
      <c r="W22" s="50">
        <v>4</v>
      </c>
      <c r="X22" s="49">
        <v>2233926159.8099999</v>
      </c>
      <c r="Y22" s="29">
        <f t="shared" si="121"/>
        <v>1.5065948008397324E-2</v>
      </c>
      <c r="Z22" s="50">
        <v>4</v>
      </c>
      <c r="AA22" s="49">
        <v>2997625495.52</v>
      </c>
      <c r="AB22" s="29">
        <f t="shared" si="122"/>
        <v>1.5017729880761627E-2</v>
      </c>
      <c r="AC22" s="50">
        <v>5</v>
      </c>
      <c r="AD22" s="49">
        <v>7062761992.2799997</v>
      </c>
      <c r="AE22" s="29">
        <f t="shared" si="123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  <c r="GO22" s="57">
        <v>8</v>
      </c>
      <c r="GP22" s="58">
        <v>12568388772.340002</v>
      </c>
      <c r="GQ22" s="29">
        <f t="shared" si="96"/>
        <v>7.4177474150253692E-2</v>
      </c>
      <c r="GR22" s="30">
        <f t="shared" si="97"/>
        <v>-1470732097.0199966</v>
      </c>
      <c r="GS22" s="31">
        <f t="shared" si="98"/>
        <v>-0.10475955800265455</v>
      </c>
      <c r="GT22" s="57">
        <v>8</v>
      </c>
      <c r="GU22" s="58">
        <v>11551309398.709997</v>
      </c>
      <c r="GV22" s="29">
        <f t="shared" si="99"/>
        <v>7.3806058397884705E-2</v>
      </c>
      <c r="GW22" s="30">
        <f t="shared" si="100"/>
        <v>-1017079373.6300049</v>
      </c>
      <c r="GX22" s="31">
        <f t="shared" si="101"/>
        <v>-8.0923608590812504E-2</v>
      </c>
      <c r="GY22" s="57">
        <v>8</v>
      </c>
      <c r="GZ22" s="58">
        <v>11522901089.210001</v>
      </c>
      <c r="HA22" s="29">
        <f t="shared" si="102"/>
        <v>7.3726335954148361E-2</v>
      </c>
      <c r="HB22" s="30">
        <f t="shared" si="103"/>
        <v>-28408309.499996185</v>
      </c>
      <c r="HC22" s="31">
        <f t="shared" si="104"/>
        <v>-2.4593150888304236E-3</v>
      </c>
      <c r="HD22" s="57">
        <v>8</v>
      </c>
      <c r="HE22" s="58">
        <v>10283091097.960001</v>
      </c>
      <c r="HF22" s="29">
        <f t="shared" si="105"/>
        <v>7.4728363064471573E-2</v>
      </c>
      <c r="HG22" s="30">
        <f t="shared" si="106"/>
        <v>-1239809991.25</v>
      </c>
      <c r="HH22" s="31">
        <f t="shared" si="107"/>
        <v>-0.107595299278491</v>
      </c>
      <c r="HI22" s="57">
        <v>8</v>
      </c>
      <c r="HJ22" s="58">
        <v>7834961624.9800005</v>
      </c>
      <c r="HK22" s="29">
        <f t="shared" si="108"/>
        <v>7.2583881291901298E-2</v>
      </c>
      <c r="HL22" s="30">
        <f t="shared" si="109"/>
        <v>-2448129472.9800005</v>
      </c>
      <c r="HM22" s="31">
        <f t="shared" si="110"/>
        <v>-0.23807330399568957</v>
      </c>
      <c r="HN22" s="57">
        <v>8</v>
      </c>
      <c r="HO22" s="58">
        <v>8142214750.8900003</v>
      </c>
      <c r="HP22" s="29">
        <f t="shared" si="111"/>
        <v>7.3183202321601082E-2</v>
      </c>
      <c r="HQ22" s="30">
        <f t="shared" si="112"/>
        <v>307253125.90999985</v>
      </c>
      <c r="HR22" s="31">
        <f t="shared" si="113"/>
        <v>3.9215651667060224E-2</v>
      </c>
      <c r="HS22" s="57">
        <v>8</v>
      </c>
      <c r="HT22" s="58">
        <v>7884894046.0299997</v>
      </c>
      <c r="HU22" s="29">
        <f t="shared" si="114"/>
        <v>7.261594182492781E-2</v>
      </c>
      <c r="HV22" s="30">
        <f t="shared" si="115"/>
        <v>-257320704.86000061</v>
      </c>
      <c r="HW22" s="31">
        <f t="shared" si="116"/>
        <v>-3.1603281506653175E-2</v>
      </c>
    </row>
    <row r="23" spans="1:231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117"/>
        <v>1.1145720091098346E-4</v>
      </c>
      <c r="N23" s="27">
        <v>1</v>
      </c>
      <c r="O23" s="28">
        <v>19386968.649999999</v>
      </c>
      <c r="P23" s="33">
        <f t="shared" si="118"/>
        <v>4.3786776263654575E-4</v>
      </c>
      <c r="Q23" s="27">
        <v>1</v>
      </c>
      <c r="R23" s="34">
        <v>44528337.060000002</v>
      </c>
      <c r="S23" s="35">
        <f t="shared" si="119"/>
        <v>5.2081337850671573E-4</v>
      </c>
      <c r="T23" s="48">
        <v>1</v>
      </c>
      <c r="U23" s="49">
        <v>59556930.060000002</v>
      </c>
      <c r="V23" s="35">
        <f t="shared" si="120"/>
        <v>4.59612021191837E-4</v>
      </c>
      <c r="W23" s="48">
        <v>1</v>
      </c>
      <c r="X23" s="49">
        <v>62751811.229999997</v>
      </c>
      <c r="Y23" s="29">
        <f t="shared" si="121"/>
        <v>4.232080461891152E-4</v>
      </c>
      <c r="Z23" s="48">
        <v>1</v>
      </c>
      <c r="AA23" s="49">
        <v>18728674.370000001</v>
      </c>
      <c r="AB23" s="29">
        <f t="shared" si="122"/>
        <v>9.3828322828770427E-5</v>
      </c>
      <c r="AC23" s="48">
        <v>1</v>
      </c>
      <c r="AD23" s="49">
        <v>14869988.539999999</v>
      </c>
      <c r="AE23" s="29">
        <f t="shared" si="123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  <c r="GO23" s="57">
        <v>1</v>
      </c>
      <c r="GP23" s="58">
        <v>9423976.1199999992</v>
      </c>
      <c r="GQ23" s="29">
        <f t="shared" si="96"/>
        <v>5.5619439985206509E-5</v>
      </c>
      <c r="GR23" s="30">
        <f t="shared" si="97"/>
        <v>-719080.02000000142</v>
      </c>
      <c r="GS23" s="31">
        <f t="shared" si="98"/>
        <v>-7.0893822342582569E-2</v>
      </c>
      <c r="GT23" s="57">
        <v>1</v>
      </c>
      <c r="GU23" s="58">
        <v>8838845.4000000004</v>
      </c>
      <c r="GV23" s="29">
        <f t="shared" si="99"/>
        <v>5.6475012247107466E-5</v>
      </c>
      <c r="GW23" s="30">
        <f t="shared" si="100"/>
        <v>-585130.71999999881</v>
      </c>
      <c r="GX23" s="31">
        <f t="shared" si="101"/>
        <v>-6.2089580082679459E-2</v>
      </c>
      <c r="GY23" s="57">
        <v>1</v>
      </c>
      <c r="GZ23" s="58">
        <v>8815326.6500000004</v>
      </c>
      <c r="HA23" s="29">
        <f t="shared" si="102"/>
        <v>5.6402613292588385E-5</v>
      </c>
      <c r="HB23" s="30">
        <f t="shared" si="103"/>
        <v>-23518.75</v>
      </c>
      <c r="HC23" s="31">
        <f t="shared" si="104"/>
        <v>-2.6608396159978087E-3</v>
      </c>
      <c r="HD23" s="57">
        <v>1</v>
      </c>
      <c r="HE23" s="58">
        <v>8382714.1699999999</v>
      </c>
      <c r="HF23" s="29">
        <f t="shared" si="105"/>
        <v>6.0918113239872335E-5</v>
      </c>
      <c r="HG23" s="30">
        <f t="shared" si="106"/>
        <v>-432612.48000000045</v>
      </c>
      <c r="HH23" s="31">
        <f t="shared" si="107"/>
        <v>-4.907503682804544E-2</v>
      </c>
      <c r="HI23" s="57">
        <v>1</v>
      </c>
      <c r="HJ23" s="58">
        <v>6974745.8399999999</v>
      </c>
      <c r="HK23" s="29">
        <f t="shared" si="108"/>
        <v>6.4614754777823766E-5</v>
      </c>
      <c r="HL23" s="30">
        <f t="shared" si="109"/>
        <v>-1407968.33</v>
      </c>
      <c r="HM23" s="31">
        <f t="shared" si="110"/>
        <v>-0.16796091354740778</v>
      </c>
      <c r="HN23" s="57">
        <v>1</v>
      </c>
      <c r="HO23" s="58">
        <v>7588549.0700000003</v>
      </c>
      <c r="HP23" s="29">
        <f t="shared" si="111"/>
        <v>6.8206788804790953E-5</v>
      </c>
      <c r="HQ23" s="30">
        <f t="shared" si="112"/>
        <v>613803.23000000045</v>
      </c>
      <c r="HR23" s="31">
        <f t="shared" si="113"/>
        <v>8.8003669822612554E-2</v>
      </c>
      <c r="HS23" s="57">
        <v>1</v>
      </c>
      <c r="HT23" s="58">
        <v>7549542.7199999997</v>
      </c>
      <c r="HU23" s="29">
        <f t="shared" si="114"/>
        <v>6.9527523357951974E-5</v>
      </c>
      <c r="HV23" s="30">
        <f t="shared" si="115"/>
        <v>-39006.350000000559</v>
      </c>
      <c r="HW23" s="31">
        <f t="shared" si="116"/>
        <v>-5.1401591582513886E-3</v>
      </c>
    </row>
    <row r="24" spans="1:231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117"/>
        <v>0.12924493926375702</v>
      </c>
      <c r="N24" s="27">
        <v>2</v>
      </c>
      <c r="O24" s="28">
        <v>5902631173</v>
      </c>
      <c r="P24" s="29">
        <f t="shared" si="118"/>
        <v>0.13331490611299049</v>
      </c>
      <c r="Q24" s="27">
        <v>2</v>
      </c>
      <c r="R24" s="28">
        <v>11295570801.049999</v>
      </c>
      <c r="S24" s="29">
        <f t="shared" si="119"/>
        <v>0.13211551967749724</v>
      </c>
      <c r="T24" s="48">
        <v>2</v>
      </c>
      <c r="U24" s="49">
        <v>16872556400.119999</v>
      </c>
      <c r="V24" s="29">
        <f t="shared" si="120"/>
        <v>0.13020868842500607</v>
      </c>
      <c r="W24" s="48">
        <v>2</v>
      </c>
      <c r="X24" s="49">
        <v>21462137730.510002</v>
      </c>
      <c r="Y24" s="29">
        <f t="shared" si="121"/>
        <v>0.14474401930296013</v>
      </c>
      <c r="Z24" s="48">
        <v>2</v>
      </c>
      <c r="AA24" s="49">
        <v>36751172036</v>
      </c>
      <c r="AB24" s="29">
        <f t="shared" si="122"/>
        <v>0.1841187884420187</v>
      </c>
      <c r="AC24" s="48">
        <v>2</v>
      </c>
      <c r="AD24" s="49">
        <v>43042434099.800003</v>
      </c>
      <c r="AE24" s="29">
        <f t="shared" si="123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  <c r="GO24" s="57">
        <v>4</v>
      </c>
      <c r="GP24" s="58">
        <v>41654021006.18</v>
      </c>
      <c r="GQ24" s="29">
        <f t="shared" si="96"/>
        <v>0.24583819950254288</v>
      </c>
      <c r="GR24" s="30">
        <f t="shared" si="97"/>
        <v>-4489455569.8100052</v>
      </c>
      <c r="GS24" s="31">
        <f t="shared" si="98"/>
        <v>-9.7293396660667289E-2</v>
      </c>
      <c r="GT24" s="57">
        <v>4</v>
      </c>
      <c r="GU24" s="58">
        <v>38579113633.800003</v>
      </c>
      <c r="GV24" s="29">
        <f t="shared" si="99"/>
        <v>0.24649779652797249</v>
      </c>
      <c r="GW24" s="30">
        <f t="shared" si="100"/>
        <v>-3074907372.3799973</v>
      </c>
      <c r="GX24" s="31">
        <f t="shared" si="101"/>
        <v>-7.382018105584065E-2</v>
      </c>
      <c r="GY24" s="57">
        <v>4</v>
      </c>
      <c r="GZ24" s="58">
        <v>37917124643.309998</v>
      </c>
      <c r="HA24" s="29">
        <f t="shared" si="102"/>
        <v>0.24260302576802267</v>
      </c>
      <c r="HB24" s="30">
        <f t="shared" si="103"/>
        <v>-661988990.49000549</v>
      </c>
      <c r="HC24" s="31">
        <f t="shared" si="104"/>
        <v>-1.715925868006523E-2</v>
      </c>
      <c r="HD24" s="57">
        <v>4</v>
      </c>
      <c r="HE24" s="58">
        <v>33425652138.719997</v>
      </c>
      <c r="HF24" s="29">
        <f t="shared" si="105"/>
        <v>0.24290791989429431</v>
      </c>
      <c r="HG24" s="30">
        <f t="shared" si="106"/>
        <v>-4491472504.5900002</v>
      </c>
      <c r="HH24" s="31">
        <f t="shared" si="107"/>
        <v>-0.11845498694433478</v>
      </c>
      <c r="HI24" s="57">
        <v>4</v>
      </c>
      <c r="HJ24" s="58">
        <v>25813248218.040001</v>
      </c>
      <c r="HK24" s="29">
        <f t="shared" si="108"/>
        <v>0.23913655664157521</v>
      </c>
      <c r="HL24" s="30">
        <f t="shared" si="109"/>
        <v>-7612403920.6799965</v>
      </c>
      <c r="HM24" s="31">
        <f t="shared" si="110"/>
        <v>-0.22774137327486427</v>
      </c>
      <c r="HN24" s="57">
        <v>4</v>
      </c>
      <c r="HO24" s="58">
        <v>26407632698.730003</v>
      </c>
      <c r="HP24" s="29">
        <f t="shared" si="111"/>
        <v>0.23735496861151203</v>
      </c>
      <c r="HQ24" s="30">
        <f t="shared" si="112"/>
        <v>594384480.69000244</v>
      </c>
      <c r="HR24" s="31">
        <f t="shared" si="113"/>
        <v>2.3026334216807606E-2</v>
      </c>
      <c r="HS24" s="57">
        <v>4</v>
      </c>
      <c r="HT24" s="58">
        <v>25664403696.149998</v>
      </c>
      <c r="HU24" s="29">
        <f t="shared" si="114"/>
        <v>0.23635635874009306</v>
      </c>
      <c r="HV24" s="30">
        <f t="shared" si="115"/>
        <v>-743229002.58000565</v>
      </c>
      <c r="HW24" s="31">
        <f t="shared" si="116"/>
        <v>-2.8144476676841581E-2</v>
      </c>
    </row>
    <row r="25" spans="1:23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117"/>
        <v>1.373555295737911E-4</v>
      </c>
      <c r="N25" s="27">
        <v>1</v>
      </c>
      <c r="O25" s="28">
        <v>4695401.04</v>
      </c>
      <c r="P25" s="33">
        <f t="shared" si="118"/>
        <v>1.0604879933439776E-4</v>
      </c>
      <c r="Q25" s="27">
        <v>1</v>
      </c>
      <c r="R25" s="28">
        <v>7184655.8600000003</v>
      </c>
      <c r="S25" s="35">
        <f t="shared" si="119"/>
        <v>8.4033340091112607E-5</v>
      </c>
      <c r="T25" s="48">
        <v>1</v>
      </c>
      <c r="U25" s="49">
        <v>14173275.75</v>
      </c>
      <c r="V25" s="35">
        <f t="shared" si="120"/>
        <v>1.0937783240009314E-4</v>
      </c>
      <c r="W25" s="48">
        <v>1</v>
      </c>
      <c r="X25" s="49">
        <v>18913008.300000001</v>
      </c>
      <c r="Y25" s="29">
        <f t="shared" si="121"/>
        <v>1.2755229105442859E-4</v>
      </c>
      <c r="Z25" s="48">
        <v>1</v>
      </c>
      <c r="AA25" s="49">
        <v>28771496.609999999</v>
      </c>
      <c r="AB25" s="29">
        <f t="shared" si="122"/>
        <v>1.4414160975077884E-4</v>
      </c>
      <c r="AC25" s="48">
        <v>1</v>
      </c>
      <c r="AD25" s="49">
        <v>25596990.960000001</v>
      </c>
      <c r="AE25" s="29">
        <f t="shared" si="123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  <c r="GO25" s="57">
        <v>1</v>
      </c>
      <c r="GP25" s="58">
        <v>147829293.38</v>
      </c>
      <c r="GQ25" s="29">
        <f t="shared" si="96"/>
        <v>8.7247488814778495E-4</v>
      </c>
      <c r="GR25" s="30">
        <f t="shared" si="97"/>
        <v>-10820292.700000018</v>
      </c>
      <c r="GS25" s="31">
        <f t="shared" si="98"/>
        <v>-6.8202464105666313E-2</v>
      </c>
      <c r="GT25" s="57">
        <v>1</v>
      </c>
      <c r="GU25" s="58">
        <v>136577387.80000001</v>
      </c>
      <c r="GV25" s="29">
        <f t="shared" si="99"/>
        <v>8.7264900556841354E-4</v>
      </c>
      <c r="GW25" s="30">
        <f t="shared" si="100"/>
        <v>-11251905.579999983</v>
      </c>
      <c r="GX25" s="31">
        <f t="shared" si="101"/>
        <v>-7.6114180909169299E-2</v>
      </c>
      <c r="GY25" s="57">
        <v>1</v>
      </c>
      <c r="GZ25" s="58">
        <v>140330551.84</v>
      </c>
      <c r="HA25" s="29">
        <f t="shared" si="102"/>
        <v>8.9786915026762476E-4</v>
      </c>
      <c r="HB25" s="30">
        <f t="shared" si="103"/>
        <v>3753164.0399999917</v>
      </c>
      <c r="HC25" s="31">
        <f t="shared" si="104"/>
        <v>2.7480127570575715E-2</v>
      </c>
      <c r="HD25" s="57">
        <v>1</v>
      </c>
      <c r="HE25" s="58">
        <v>128471696.01000001</v>
      </c>
      <c r="HF25" s="29">
        <f t="shared" si="105"/>
        <v>9.3361805817788427E-4</v>
      </c>
      <c r="HG25" s="30">
        <f t="shared" si="106"/>
        <v>-11858855.829999998</v>
      </c>
      <c r="HH25" s="31">
        <f t="shared" si="107"/>
        <v>-8.4506585875334203E-2</v>
      </c>
      <c r="HI25" s="57">
        <v>1</v>
      </c>
      <c r="HJ25" s="58">
        <v>100180260.31999999</v>
      </c>
      <c r="HK25" s="29">
        <f t="shared" si="108"/>
        <v>9.2808011971305725E-4</v>
      </c>
      <c r="HL25" s="30">
        <f t="shared" si="109"/>
        <v>-28291435.690000013</v>
      </c>
      <c r="HM25" s="31">
        <f t="shared" si="110"/>
        <v>-0.22021532032859487</v>
      </c>
      <c r="HN25" s="57">
        <v>1</v>
      </c>
      <c r="HO25" s="58">
        <v>102105289.91</v>
      </c>
      <c r="HP25" s="29">
        <f t="shared" si="111"/>
        <v>9.1773458674404031E-4</v>
      </c>
      <c r="HQ25" s="30">
        <f t="shared" si="112"/>
        <v>1925029.5900000036</v>
      </c>
      <c r="HR25" s="31">
        <f t="shared" si="113"/>
        <v>1.9215657693950818E-2</v>
      </c>
      <c r="HS25" s="57">
        <v>1</v>
      </c>
      <c r="HT25" s="58">
        <v>98774039.680000007</v>
      </c>
      <c r="HU25" s="29">
        <f t="shared" si="114"/>
        <v>9.0965964505602211E-4</v>
      </c>
      <c r="HV25" s="30">
        <f t="shared" si="115"/>
        <v>-3331250.2299999893</v>
      </c>
      <c r="HW25" s="31">
        <f t="shared" si="116"/>
        <v>-3.2625638034388782E-2</v>
      </c>
    </row>
    <row r="26" spans="1:231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117"/>
        <v>1.2721870353988239E-2</v>
      </c>
      <c r="N26" s="27">
        <v>3</v>
      </c>
      <c r="O26" s="28">
        <v>619818761.38</v>
      </c>
      <c r="P26" s="29">
        <f t="shared" si="118"/>
        <v>1.3999024766856249E-2</v>
      </c>
      <c r="Q26" s="27">
        <v>3</v>
      </c>
      <c r="R26" s="28">
        <v>942677026.72000003</v>
      </c>
      <c r="S26" s="29">
        <f t="shared" si="119"/>
        <v>1.1025761111742463E-2</v>
      </c>
      <c r="T26" s="48">
        <v>3</v>
      </c>
      <c r="U26" s="49">
        <v>1159634480.05</v>
      </c>
      <c r="V26" s="29">
        <f t="shared" si="120"/>
        <v>8.9491172006780466E-3</v>
      </c>
      <c r="W26" s="48">
        <v>3</v>
      </c>
      <c r="X26" s="49">
        <v>1233939108.04</v>
      </c>
      <c r="Y26" s="35">
        <f t="shared" si="121"/>
        <v>8.3218786644407104E-3</v>
      </c>
      <c r="Z26" s="48">
        <v>3</v>
      </c>
      <c r="AA26" s="49">
        <v>1159997736.3699999</v>
      </c>
      <c r="AB26" s="35">
        <f t="shared" si="122"/>
        <v>5.8114439889622189E-3</v>
      </c>
      <c r="AC26" s="48">
        <v>3</v>
      </c>
      <c r="AD26" s="49">
        <v>1009300212.72</v>
      </c>
      <c r="AE26" s="35">
        <f t="shared" si="123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  <c r="GO26" s="57">
        <v>5</v>
      </c>
      <c r="GP26" s="58">
        <v>828058594.0200001</v>
      </c>
      <c r="GQ26" s="29">
        <f t="shared" si="96"/>
        <v>4.8871256344323035E-3</v>
      </c>
      <c r="GR26" s="30">
        <f t="shared" si="97"/>
        <v>-88162533.619999886</v>
      </c>
      <c r="GS26" s="31">
        <f t="shared" si="98"/>
        <v>-9.6224078402436228E-2</v>
      </c>
      <c r="GT26" s="57">
        <v>5</v>
      </c>
      <c r="GU26" s="58">
        <v>784873779.45000017</v>
      </c>
      <c r="GV26" s="29">
        <f t="shared" si="99"/>
        <v>5.0148808244651821E-3</v>
      </c>
      <c r="GW26" s="30">
        <f t="shared" si="100"/>
        <v>-43184814.569999933</v>
      </c>
      <c r="GX26" s="31">
        <f t="shared" si="101"/>
        <v>-5.2151882586411381E-2</v>
      </c>
      <c r="GY26" s="57">
        <v>5</v>
      </c>
      <c r="GZ26" s="58">
        <v>804718189.87</v>
      </c>
      <c r="HA26" s="29">
        <f t="shared" si="102"/>
        <v>5.1487835533297367E-3</v>
      </c>
      <c r="HB26" s="30">
        <f t="shared" si="103"/>
        <v>19844410.419999838</v>
      </c>
      <c r="HC26" s="31">
        <f t="shared" si="104"/>
        <v>2.5283569077700362E-2</v>
      </c>
      <c r="HD26" s="57">
        <v>5</v>
      </c>
      <c r="HE26" s="58">
        <v>713688620.77999997</v>
      </c>
      <c r="HF26" s="29">
        <f t="shared" si="105"/>
        <v>5.1864543317339832E-3</v>
      </c>
      <c r="HG26" s="30">
        <f t="shared" si="106"/>
        <v>-91029569.090000033</v>
      </c>
      <c r="HH26" s="31">
        <f t="shared" si="107"/>
        <v>-0.11311981043289901</v>
      </c>
      <c r="HI26" s="57">
        <v>5</v>
      </c>
      <c r="HJ26" s="58">
        <v>577364022.66000009</v>
      </c>
      <c r="HK26" s="29">
        <f t="shared" si="108"/>
        <v>5.3487590225529697E-3</v>
      </c>
      <c r="HL26" s="30">
        <f t="shared" si="109"/>
        <v>-136324598.11999989</v>
      </c>
      <c r="HM26" s="31">
        <f t="shared" si="110"/>
        <v>-0.19101411196805812</v>
      </c>
      <c r="HN26" s="57">
        <v>5</v>
      </c>
      <c r="HO26" s="58">
        <v>595780143.83999991</v>
      </c>
      <c r="HP26" s="29">
        <f t="shared" si="111"/>
        <v>5.3549433587549884E-3</v>
      </c>
      <c r="HQ26" s="30">
        <f t="shared" si="112"/>
        <v>18416121.179999828</v>
      </c>
      <c r="HR26" s="31">
        <f t="shared" si="113"/>
        <v>3.1896897723474489E-2</v>
      </c>
      <c r="HS26" s="57">
        <v>5</v>
      </c>
      <c r="HT26" s="58">
        <v>583887906.40999985</v>
      </c>
      <c r="HU26" s="29">
        <f t="shared" si="114"/>
        <v>5.3773164225961144E-3</v>
      </c>
      <c r="HV26" s="30">
        <f t="shared" si="115"/>
        <v>-11892237.430000067</v>
      </c>
      <c r="HW26" s="31">
        <f t="shared" si="116"/>
        <v>-1.9960781763136089E-2</v>
      </c>
    </row>
    <row r="27" spans="1:231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  <c r="GO27" s="56">
        <v>1</v>
      </c>
      <c r="GP27" s="58">
        <v>113724310.09</v>
      </c>
      <c r="GQ27" s="29">
        <f t="shared" si="96"/>
        <v>6.7119041467920981E-4</v>
      </c>
      <c r="GR27" s="30">
        <f t="shared" si="97"/>
        <v>-14018751.379999995</v>
      </c>
      <c r="GS27" s="31">
        <f t="shared" si="98"/>
        <v>-0.10974178337891369</v>
      </c>
      <c r="GT27" s="56">
        <v>1</v>
      </c>
      <c r="GU27" s="58">
        <v>107178588.19</v>
      </c>
      <c r="GV27" s="29">
        <f t="shared" si="99"/>
        <v>6.8480800452261977E-4</v>
      </c>
      <c r="GW27" s="30">
        <f t="shared" si="100"/>
        <v>-6545721.900000006</v>
      </c>
      <c r="GX27" s="31">
        <f t="shared" si="101"/>
        <v>-5.7557807075899629E-2</v>
      </c>
      <c r="GY27" s="56">
        <v>1</v>
      </c>
      <c r="GZ27" s="58">
        <v>110970949.98</v>
      </c>
      <c r="HA27" s="29">
        <f t="shared" si="102"/>
        <v>7.1001924567742577E-4</v>
      </c>
      <c r="HB27" s="30">
        <f t="shared" si="103"/>
        <v>3792361.7900000066</v>
      </c>
      <c r="HC27" s="31">
        <f t="shared" si="104"/>
        <v>3.5383576645711429E-2</v>
      </c>
      <c r="HD27" s="56">
        <v>1</v>
      </c>
      <c r="HE27" s="58">
        <v>98265101.590000004</v>
      </c>
      <c r="HF27" s="29">
        <f t="shared" si="105"/>
        <v>7.1410338761284276E-4</v>
      </c>
      <c r="HG27" s="30">
        <f t="shared" si="106"/>
        <v>-12705848.390000001</v>
      </c>
      <c r="HH27" s="31">
        <f t="shared" si="107"/>
        <v>-0.11449706785685751</v>
      </c>
      <c r="HI27" s="56">
        <v>1</v>
      </c>
      <c r="HJ27" s="58">
        <v>79454454.969999999</v>
      </c>
      <c r="HK27" s="29">
        <f t="shared" si="108"/>
        <v>7.3607415118257425E-4</v>
      </c>
      <c r="HL27" s="30">
        <f t="shared" si="109"/>
        <v>-18810646.620000005</v>
      </c>
      <c r="HM27" s="31">
        <f t="shared" si="110"/>
        <v>-0.19142753953977776</v>
      </c>
      <c r="HN27" s="56">
        <v>1</v>
      </c>
      <c r="HO27" s="58">
        <v>85320313.980000004</v>
      </c>
      <c r="HP27" s="29">
        <f t="shared" si="111"/>
        <v>7.668692107953007E-4</v>
      </c>
      <c r="HQ27" s="30">
        <f t="shared" si="112"/>
        <v>5865859.0100000054</v>
      </c>
      <c r="HR27" s="31">
        <f t="shared" si="113"/>
        <v>7.382668488777383E-2</v>
      </c>
      <c r="HS27" s="56">
        <v>1</v>
      </c>
      <c r="HT27" s="58">
        <v>83156704.930000007</v>
      </c>
      <c r="HU27" s="29">
        <f t="shared" si="114"/>
        <v>7.6583178065530518E-4</v>
      </c>
      <c r="HV27" s="30">
        <f t="shared" si="115"/>
        <v>-2163609.049999997</v>
      </c>
      <c r="HW27" s="31">
        <f t="shared" si="116"/>
        <v>-2.5358662539699164E-2</v>
      </c>
    </row>
    <row r="28" spans="1:231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  <c r="GO28" s="61">
        <v>2</v>
      </c>
      <c r="GP28" s="58">
        <v>91572883.290000007</v>
      </c>
      <c r="GQ28" s="35">
        <f t="shared" si="96"/>
        <v>5.4045473179960431E-4</v>
      </c>
      <c r="GR28" s="30">
        <f t="shared" si="97"/>
        <v>-10774332.939999998</v>
      </c>
      <c r="GS28" s="31">
        <f t="shared" si="98"/>
        <v>-0.10527235949229292</v>
      </c>
      <c r="GT28" s="61">
        <v>2</v>
      </c>
      <c r="GU28" s="58">
        <v>86722967.430000007</v>
      </c>
      <c r="GV28" s="35">
        <f t="shared" si="99"/>
        <v>5.5410864497242506E-4</v>
      </c>
      <c r="GW28" s="30">
        <f t="shared" si="100"/>
        <v>-4849915.8599999994</v>
      </c>
      <c r="GX28" s="31">
        <f t="shared" si="101"/>
        <v>-5.2962358350571045E-2</v>
      </c>
      <c r="GY28" s="61">
        <v>2</v>
      </c>
      <c r="GZ28" s="58">
        <v>87094792.50999999</v>
      </c>
      <c r="HA28" s="35">
        <f t="shared" si="102"/>
        <v>5.572537577764918E-4</v>
      </c>
      <c r="HB28" s="30">
        <f t="shared" si="103"/>
        <v>371825.07999998331</v>
      </c>
      <c r="HC28" s="31">
        <f t="shared" si="104"/>
        <v>4.2875041182153803E-3</v>
      </c>
      <c r="HD28" s="61">
        <v>2</v>
      </c>
      <c r="HE28" s="58">
        <v>71720638.159999996</v>
      </c>
      <c r="HF28" s="35">
        <f t="shared" si="105"/>
        <v>5.2120182896165583E-4</v>
      </c>
      <c r="HG28" s="30">
        <f t="shared" si="106"/>
        <v>-15374154.349999994</v>
      </c>
      <c r="HH28" s="31">
        <f t="shared" si="107"/>
        <v>-0.17652208481046414</v>
      </c>
      <c r="HI28" s="61">
        <v>2</v>
      </c>
      <c r="HJ28" s="58">
        <v>58248552.490000002</v>
      </c>
      <c r="HK28" s="35">
        <f t="shared" si="108"/>
        <v>5.396205140149661E-4</v>
      </c>
      <c r="HL28" s="30">
        <f t="shared" si="109"/>
        <v>-13472085.669999994</v>
      </c>
      <c r="HM28" s="31">
        <f t="shared" si="110"/>
        <v>-0.18784112935450203</v>
      </c>
      <c r="HN28" s="61">
        <v>2</v>
      </c>
      <c r="HO28" s="58">
        <v>57879385.560000002</v>
      </c>
      <c r="HP28" s="35">
        <f t="shared" si="111"/>
        <v>5.2022685636293666E-4</v>
      </c>
      <c r="HQ28" s="30">
        <f t="shared" si="112"/>
        <v>-369166.9299999997</v>
      </c>
      <c r="HR28" s="31">
        <f t="shared" si="113"/>
        <v>-6.337787193310556E-3</v>
      </c>
      <c r="HS28" s="61">
        <v>2</v>
      </c>
      <c r="HT28" s="58">
        <v>58155695.310000002</v>
      </c>
      <c r="HU28" s="35">
        <f t="shared" si="114"/>
        <v>5.3558495050995132E-4</v>
      </c>
      <c r="HV28" s="30">
        <f t="shared" si="115"/>
        <v>276309.75</v>
      </c>
      <c r="HW28" s="31">
        <f t="shared" si="116"/>
        <v>4.7738887917800482E-3</v>
      </c>
    </row>
    <row r="29" spans="1:231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  <c r="GO29" s="57">
        <v>0</v>
      </c>
      <c r="GP29" s="58">
        <v>0</v>
      </c>
      <c r="GQ29" s="35">
        <f t="shared" si="96"/>
        <v>0</v>
      </c>
      <c r="GR29" s="30">
        <f t="shared" si="97"/>
        <v>0</v>
      </c>
      <c r="GS29" s="64" t="str">
        <f t="shared" si="98"/>
        <v>-</v>
      </c>
      <c r="GT29" s="57">
        <v>0</v>
      </c>
      <c r="GU29" s="58">
        <v>0</v>
      </c>
      <c r="GV29" s="35">
        <f t="shared" si="99"/>
        <v>0</v>
      </c>
      <c r="GW29" s="30">
        <f t="shared" si="100"/>
        <v>0</v>
      </c>
      <c r="GX29" s="64" t="str">
        <f t="shared" si="101"/>
        <v>-</v>
      </c>
      <c r="GY29" s="57">
        <v>0</v>
      </c>
      <c r="GZ29" s="58">
        <v>0</v>
      </c>
      <c r="HA29" s="35">
        <f t="shared" si="102"/>
        <v>0</v>
      </c>
      <c r="HB29" s="30">
        <f t="shared" si="103"/>
        <v>0</v>
      </c>
      <c r="HC29" s="64" t="str">
        <f t="shared" si="104"/>
        <v>-</v>
      </c>
      <c r="HD29" s="57">
        <v>0</v>
      </c>
      <c r="HE29" s="58">
        <v>0</v>
      </c>
      <c r="HF29" s="35">
        <f t="shared" si="105"/>
        <v>0</v>
      </c>
      <c r="HG29" s="30">
        <f t="shared" si="106"/>
        <v>0</v>
      </c>
      <c r="HH29" s="64" t="str">
        <f t="shared" si="107"/>
        <v>-</v>
      </c>
      <c r="HI29" s="57">
        <v>0</v>
      </c>
      <c r="HJ29" s="58">
        <v>0</v>
      </c>
      <c r="HK29" s="35">
        <f t="shared" si="108"/>
        <v>0</v>
      </c>
      <c r="HL29" s="30">
        <f t="shared" si="109"/>
        <v>0</v>
      </c>
      <c r="HM29" s="64" t="str">
        <f t="shared" si="110"/>
        <v>-</v>
      </c>
      <c r="HN29" s="57">
        <v>0</v>
      </c>
      <c r="HO29" s="58">
        <v>0</v>
      </c>
      <c r="HP29" s="35">
        <f t="shared" si="111"/>
        <v>0</v>
      </c>
      <c r="HQ29" s="30">
        <f t="shared" si="112"/>
        <v>0</v>
      </c>
      <c r="HR29" s="64" t="str">
        <f t="shared" si="113"/>
        <v>-</v>
      </c>
      <c r="HS29" s="57">
        <v>0</v>
      </c>
      <c r="HT29" s="58">
        <v>0</v>
      </c>
      <c r="HU29" s="35">
        <f t="shared" si="114"/>
        <v>0</v>
      </c>
      <c r="HV29" s="30">
        <f t="shared" si="115"/>
        <v>0</v>
      </c>
      <c r="HW29" s="64" t="str">
        <f t="shared" si="116"/>
        <v>-</v>
      </c>
    </row>
    <row r="30" spans="1:231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6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  <c r="GT30" s="75">
        <v>0</v>
      </c>
      <c r="GU30" s="58">
        <v>0</v>
      </c>
      <c r="GV30" s="35">
        <f t="shared" si="99"/>
        <v>0</v>
      </c>
      <c r="GW30" s="30">
        <f>IF(GU30&lt;0,"Error",IF(AND(GP30=0,GU30&gt;0),"New Comer",GU30-GP30))</f>
        <v>0</v>
      </c>
      <c r="GX30" s="64" t="str">
        <f>IF(AND(GP30=0,GU30=0),"-",IF(GP30=0,"",GW30/GP30))</f>
        <v>-</v>
      </c>
      <c r="GY30" s="75">
        <v>0</v>
      </c>
      <c r="GZ30" s="58">
        <v>0</v>
      </c>
      <c r="HA30" s="35">
        <f t="shared" si="102"/>
        <v>0</v>
      </c>
      <c r="HB30" s="30">
        <f>IF(GZ30&lt;0,"Error",IF(AND(GU30=0,GZ30&gt;0),"New Comer",GZ30-GU30))</f>
        <v>0</v>
      </c>
      <c r="HC30" s="64" t="str">
        <f>IF(AND(GU30=0,GZ30=0),"-",IF(GU30=0,"",HB30/GU30))</f>
        <v>-</v>
      </c>
      <c r="HD30" s="75">
        <v>0</v>
      </c>
      <c r="HE30" s="58">
        <v>0</v>
      </c>
      <c r="HF30" s="35">
        <f t="shared" si="105"/>
        <v>0</v>
      </c>
      <c r="HG30" s="30">
        <f>IF(HE30&lt;0,"Error",IF(AND(GZ30=0,HE30&gt;0),"New Comer",HE30-GZ30))</f>
        <v>0</v>
      </c>
      <c r="HH30" s="64" t="str">
        <f>IF(AND(GZ30=0,HE30=0),"-",IF(GZ30=0,"",HG30/GZ30))</f>
        <v>-</v>
      </c>
      <c r="HI30" s="75">
        <v>0</v>
      </c>
      <c r="HJ30" s="58">
        <v>0</v>
      </c>
      <c r="HK30" s="35">
        <f t="shared" si="108"/>
        <v>0</v>
      </c>
      <c r="HL30" s="30">
        <f>IF(HJ30&lt;0,"Error",IF(AND(HE30=0,HJ30&gt;0),"New Comer",HJ30-HE30))</f>
        <v>0</v>
      </c>
      <c r="HM30" s="64" t="str">
        <f>IF(AND(HE30=0,HJ30=0),"-",IF(HE30=0,"",HL30/HE30))</f>
        <v>-</v>
      </c>
      <c r="HN30" s="75">
        <v>0</v>
      </c>
      <c r="HO30" s="58">
        <v>0</v>
      </c>
      <c r="HP30" s="35">
        <f t="shared" si="111"/>
        <v>0</v>
      </c>
      <c r="HQ30" s="30">
        <f>IF(HO30&lt;0,"Error",IF(AND(HJ30=0,HO30&gt;0),"New Comer",HO30-HJ30))</f>
        <v>0</v>
      </c>
      <c r="HR30" s="64" t="str">
        <f>IF(AND(HJ30=0,HO30=0),"-",IF(HJ30=0,"",HQ30/HJ30))</f>
        <v>-</v>
      </c>
      <c r="HS30" s="75">
        <v>0</v>
      </c>
      <c r="HT30" s="58">
        <v>0</v>
      </c>
      <c r="HU30" s="35">
        <f t="shared" si="114"/>
        <v>0</v>
      </c>
      <c r="HV30" s="30">
        <f>IF(HT30&lt;0,"Error",IF(AND(HO30=0,HT30&gt;0),"New Comer",HT30-HO30))</f>
        <v>0</v>
      </c>
      <c r="HW30" s="64" t="str">
        <f>IF(AND(HO30=0,HT30=0),"-",IF(HO30=0,"",HV30/HO30))</f>
        <v>-</v>
      </c>
    </row>
    <row r="31" spans="1:231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6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  <c r="GT31" s="75">
        <v>0</v>
      </c>
      <c r="GU31" s="58">
        <v>0</v>
      </c>
      <c r="GV31" s="35">
        <f t="shared" si="99"/>
        <v>0</v>
      </c>
      <c r="GW31" s="30">
        <f>IF(GU31&lt;0,"Error",IF(AND(GP31=0,GU31&gt;0),"New Comer",GU31-GP31))</f>
        <v>0</v>
      </c>
      <c r="GX31" s="64" t="str">
        <f>IF(AND(GP31=0,GU31=0),"-",IF(GP31=0,"",GW31/GP31))</f>
        <v>-</v>
      </c>
      <c r="GY31" s="75">
        <v>0</v>
      </c>
      <c r="GZ31" s="58">
        <v>0</v>
      </c>
      <c r="HA31" s="35">
        <f t="shared" si="102"/>
        <v>0</v>
      </c>
      <c r="HB31" s="30">
        <f>IF(GZ31&lt;0,"Error",IF(AND(GU31=0,GZ31&gt;0),"New Comer",GZ31-GU31))</f>
        <v>0</v>
      </c>
      <c r="HC31" s="64" t="str">
        <f>IF(AND(GU31=0,GZ31=0),"-",IF(GU31=0,"",HB31/GU31))</f>
        <v>-</v>
      </c>
      <c r="HD31" s="75">
        <v>0</v>
      </c>
      <c r="HE31" s="58">
        <v>0</v>
      </c>
      <c r="HF31" s="35">
        <f t="shared" si="105"/>
        <v>0</v>
      </c>
      <c r="HG31" s="30">
        <f>IF(HE31&lt;0,"Error",IF(AND(GZ31=0,HE31&gt;0),"New Comer",HE31-GZ31))</f>
        <v>0</v>
      </c>
      <c r="HH31" s="64" t="str">
        <f>IF(AND(GZ31=0,HE31=0),"-",IF(GZ31=0,"",HG31/GZ31))</f>
        <v>-</v>
      </c>
      <c r="HI31" s="75">
        <v>0</v>
      </c>
      <c r="HJ31" s="58">
        <v>0</v>
      </c>
      <c r="HK31" s="35">
        <f t="shared" si="108"/>
        <v>0</v>
      </c>
      <c r="HL31" s="30">
        <f>IF(HJ31&lt;0,"Error",IF(AND(HE31=0,HJ31&gt;0),"New Comer",HJ31-HE31))</f>
        <v>0</v>
      </c>
      <c r="HM31" s="64" t="str">
        <f>IF(AND(HE31=0,HJ31=0),"-",IF(HE31=0,"",HL31/HE31))</f>
        <v>-</v>
      </c>
      <c r="HN31" s="75">
        <v>0</v>
      </c>
      <c r="HO31" s="58">
        <v>0</v>
      </c>
      <c r="HP31" s="35">
        <f t="shared" si="111"/>
        <v>0</v>
      </c>
      <c r="HQ31" s="30">
        <f>IF(HO31&lt;0,"Error",IF(AND(HJ31=0,HO31&gt;0),"New Comer",HO31-HJ31))</f>
        <v>0</v>
      </c>
      <c r="HR31" s="64" t="str">
        <f>IF(AND(HJ31=0,HO31=0),"-",IF(HJ31=0,"",HQ31/HJ31))</f>
        <v>-</v>
      </c>
      <c r="HS31" s="75">
        <v>0</v>
      </c>
      <c r="HT31" s="58">
        <v>0</v>
      </c>
      <c r="HU31" s="35">
        <f t="shared" si="114"/>
        <v>0</v>
      </c>
      <c r="HV31" s="30">
        <f>IF(HT31&lt;0,"Error",IF(AND(HO31=0,HT31&gt;0),"New Comer",HT31-HO31))</f>
        <v>0</v>
      </c>
      <c r="HW31" s="64" t="str">
        <f>IF(AND(HO31=0,HT31=0),"-",IF(HO31=0,"",HV31/HO31))</f>
        <v>-</v>
      </c>
    </row>
    <row r="32" spans="1:231" ht="21.75" thickBot="1">
      <c r="A32" s="76" t="s">
        <v>20</v>
      </c>
      <c r="B32" s="77">
        <f t="shared" ref="B32:P32" si="124">SUM(B7:B26)</f>
        <v>19</v>
      </c>
      <c r="C32" s="78">
        <f t="shared" si="124"/>
        <v>5303809023.04</v>
      </c>
      <c r="D32" s="79">
        <f t="shared" si="124"/>
        <v>0.99999999999999989</v>
      </c>
      <c r="E32" s="80">
        <f t="shared" si="124"/>
        <v>27</v>
      </c>
      <c r="F32" s="78">
        <f t="shared" si="124"/>
        <v>13557424977.549999</v>
      </c>
      <c r="G32" s="79">
        <f t="shared" si="124"/>
        <v>1</v>
      </c>
      <c r="H32" s="77">
        <f t="shared" si="124"/>
        <v>30</v>
      </c>
      <c r="I32" s="78">
        <f t="shared" si="124"/>
        <v>24222650545.519997</v>
      </c>
      <c r="J32" s="81">
        <f t="shared" si="124"/>
        <v>1</v>
      </c>
      <c r="K32" s="82">
        <f t="shared" si="124"/>
        <v>49</v>
      </c>
      <c r="L32" s="83">
        <f t="shared" si="124"/>
        <v>47773702160.820007</v>
      </c>
      <c r="M32" s="84">
        <f t="shared" si="124"/>
        <v>0.99999999999999989</v>
      </c>
      <c r="N32" s="80">
        <f t="shared" si="124"/>
        <v>48</v>
      </c>
      <c r="O32" s="78">
        <f t="shared" si="124"/>
        <v>44275852904.230003</v>
      </c>
      <c r="P32" s="85">
        <f t="shared" si="124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25">SUM(AL7:AL28)</f>
        <v>77</v>
      </c>
      <c r="AM32" s="87">
        <f t="shared" si="125"/>
        <v>337205876801.31055</v>
      </c>
      <c r="AN32" s="89">
        <f t="shared" si="125"/>
        <v>0.99999999999999978</v>
      </c>
      <c r="AO32" s="90">
        <f t="shared" si="125"/>
        <v>83</v>
      </c>
      <c r="AP32" s="91">
        <f t="shared" si="125"/>
        <v>397125725980.1601</v>
      </c>
      <c r="AQ32" s="88">
        <f t="shared" si="125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  <c r="GT32" s="90">
        <f>SUM(GT7:GT31)</f>
        <v>106</v>
      </c>
      <c r="GU32" s="91">
        <f>SUM(GU7:GU31)</f>
        <v>156508959419.52997</v>
      </c>
      <c r="GV32" s="96">
        <f>SUM(GV7:GV31)</f>
        <v>0.99207383172146457</v>
      </c>
      <c r="GW32" s="94">
        <f>IF(GU32&lt;0,"Error",IF(AND(GP32=0,GU32&gt;0),"New Comer",GU32-GP32))</f>
        <v>-12927772099.279999</v>
      </c>
      <c r="GX32" s="95">
        <f>IF(AND(GP32=0,GU32=0),"-",IF(GP32=0,"",GW32/GP32))</f>
        <v>-7.6298521479947382E-2</v>
      </c>
      <c r="GY32" s="90">
        <f>SUM(GY7:GY31)</f>
        <v>106</v>
      </c>
      <c r="GZ32" s="91">
        <f>SUM(GZ7:GZ31)</f>
        <v>156292876081.29999</v>
      </c>
      <c r="HA32" s="96">
        <f>SUM(HA7:HA31)</f>
        <v>0.99088167373858194</v>
      </c>
      <c r="HB32" s="94">
        <f>IF(GZ32&lt;0,"Error",IF(AND(GU32=0,GZ32&gt;0),"New Comer",GZ32-GU32))</f>
        <v>-216083338.22998047</v>
      </c>
      <c r="HC32" s="95">
        <f>IF(AND(GU32=0,GZ32=0),"-",IF(GU32=0,"",HB32/GU32))</f>
        <v>-1.3806451658192834E-3</v>
      </c>
      <c r="HD32" s="90">
        <f>SUM(HD7:HD31)</f>
        <v>106</v>
      </c>
      <c r="HE32" s="91">
        <f>SUM(HE7:HE31)</f>
        <v>137606267236.01999</v>
      </c>
      <c r="HF32" s="96">
        <f>SUM(HF7:HF31)</f>
        <v>0.99016250633147562</v>
      </c>
      <c r="HG32" s="94">
        <f>IF(HE32&lt;0,"Error",IF(AND(GZ32=0,HE32&gt;0),"New Comer",HE32-GZ32))</f>
        <v>-18686608845.279999</v>
      </c>
      <c r="HH32" s="95">
        <f>IF(AND(GZ32=0,HE32=0),"-",IF(GZ32=0,"",HG32/GZ32))</f>
        <v>-0.11956148811005085</v>
      </c>
      <c r="HI32" s="90">
        <f>SUM(HI7:HI31)</f>
        <v>106</v>
      </c>
      <c r="HJ32" s="91">
        <f>SUM(HJ7:HJ31)</f>
        <v>107943547321.08</v>
      </c>
      <c r="HK32" s="96">
        <f>SUM(HK7:HK31)</f>
        <v>0.98937989415408023</v>
      </c>
      <c r="HL32" s="94">
        <f>IF(HJ32&lt;0,"Error",IF(AND(HE32=0,HJ32&gt;0),"New Comer",HJ32-HE32))</f>
        <v>-29662719914.939987</v>
      </c>
      <c r="HM32" s="95">
        <f>IF(AND(HE32=0,HJ32=0),"-",IF(HE32=0,"",HL32/HE32))</f>
        <v>-0.21556227423902852</v>
      </c>
      <c r="HN32" s="90">
        <f>SUM(HN7:HN31)</f>
        <v>106</v>
      </c>
      <c r="HO32" s="91">
        <f>SUM(HO7:HO31)</f>
        <v>111257973040.17</v>
      </c>
      <c r="HP32" s="96">
        <f>SUM(HP7:HP31)</f>
        <v>0.9880662439940191</v>
      </c>
      <c r="HQ32" s="94">
        <f>IF(HO32&lt;0,"Error",IF(AND(HJ32=0,HO32&gt;0),"New Comer",HO32-HJ32))</f>
        <v>3314425719.0899963</v>
      </c>
      <c r="HR32" s="95">
        <f>IF(AND(HJ32=0,HO32=0),"-",IF(HJ32=0,"",HQ32/HJ32))</f>
        <v>3.0705176931337806E-2</v>
      </c>
      <c r="HS32" s="90">
        <f>SUM(HS7:HS31)</f>
        <v>106</v>
      </c>
      <c r="HT32" s="91">
        <f>SUM(HT7:HT31)</f>
        <v>108583512764.17998</v>
      </c>
      <c r="HU32" s="96">
        <f>SUM(HU7:HU31)</f>
        <v>0.98827775148103003</v>
      </c>
      <c r="HV32" s="94">
        <f>IF(HT32&lt;0,"Error",IF(AND(HO32=0,HT32&gt;0),"New Comer",HT32-HO32))</f>
        <v>-2674460275.9900208</v>
      </c>
      <c r="HW32" s="95">
        <f>IF(AND(HO32=0,HT32=0),"-",IF(HO32=0,"",HV32/HO32))</f>
        <v>-2.4038369591942856E-2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85">
    <mergeCell ref="HS3:HW3"/>
    <mergeCell ref="HV4:HW4"/>
    <mergeCell ref="HI3:HM3"/>
    <mergeCell ref="HL4:HM4"/>
    <mergeCell ref="HD3:HH3"/>
    <mergeCell ref="HG4:HH4"/>
    <mergeCell ref="GY3:HC3"/>
    <mergeCell ref="HB4:HC4"/>
    <mergeCell ref="GT3:GX3"/>
    <mergeCell ref="GW4:GX4"/>
    <mergeCell ref="GO3:GS3"/>
    <mergeCell ref="GR4:GS4"/>
    <mergeCell ref="GE3:GI3"/>
    <mergeCell ref="GH4:GI4"/>
    <mergeCell ref="FU3:FY3"/>
    <mergeCell ref="FX4:FY4"/>
    <mergeCell ref="GJ3:GN3"/>
    <mergeCell ref="GM4:GN4"/>
    <mergeCell ref="FK3:FO3"/>
    <mergeCell ref="FN4:FO4"/>
    <mergeCell ref="FZ3:GD3"/>
    <mergeCell ref="GC4:GD4"/>
    <mergeCell ref="FA3:FE3"/>
    <mergeCell ref="FD4:FE4"/>
    <mergeCell ref="FP3:FT3"/>
    <mergeCell ref="FS4:FT4"/>
    <mergeCell ref="EQ3:EU3"/>
    <mergeCell ref="ET4:EU4"/>
    <mergeCell ref="FF3:FJ3"/>
    <mergeCell ref="FI4:FJ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BR4:BS4"/>
    <mergeCell ref="BM4:BN4"/>
    <mergeCell ref="CD3:CH3"/>
    <mergeCell ref="CG4:CH4"/>
    <mergeCell ref="BT3:BX3"/>
    <mergeCell ref="BW4:BX4"/>
    <mergeCell ref="BJ3:BN3"/>
    <mergeCell ref="BY3:CC3"/>
    <mergeCell ref="HN3:HR3"/>
    <mergeCell ref="HQ4:HR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2025-09-05T03:01:55Z</dcterms:modified>
</cp:coreProperties>
</file>