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4_{9AF66ABC-F0BA-455D-BAC0-A12203561912}" xr6:coauthVersionLast="36" xr6:coauthVersionMax="36" xr10:uidLastSave="{00000000-0000-0000-0000-000000000000}"/>
  <bookViews>
    <workbookView xWindow="0" yWindow="0" windowWidth="15345" windowHeight="4470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HE32" i="1" l="1"/>
  <c r="HF20" i="1" s="1"/>
  <c r="HD32" i="1"/>
  <c r="HH31" i="1"/>
  <c r="HG31" i="1"/>
  <c r="HH30" i="1"/>
  <c r="HG30" i="1"/>
  <c r="HH29" i="1"/>
  <c r="HG29" i="1"/>
  <c r="HF29" i="1"/>
  <c r="HG28" i="1"/>
  <c r="HH28" i="1" s="1"/>
  <c r="HG27" i="1"/>
  <c r="HH27" i="1" s="1"/>
  <c r="HF27" i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F21" i="1"/>
  <c r="HG20" i="1"/>
  <c r="HH20" i="1" s="1"/>
  <c r="HH19" i="1"/>
  <c r="HG19" i="1"/>
  <c r="HF19" i="1"/>
  <c r="HG18" i="1"/>
  <c r="HH18" i="1" s="1"/>
  <c r="HG17" i="1"/>
  <c r="HH17" i="1" s="1"/>
  <c r="HF17" i="1"/>
  <c r="HG16" i="1"/>
  <c r="HH16" i="1" s="1"/>
  <c r="HG14" i="1"/>
  <c r="HH14" i="1" s="1"/>
  <c r="HG13" i="1"/>
  <c r="HH13" i="1" s="1"/>
  <c r="HF13" i="1"/>
  <c r="HG12" i="1"/>
  <c r="HH12" i="1" s="1"/>
  <c r="HG10" i="1"/>
  <c r="HH10" i="1" s="1"/>
  <c r="HF10" i="1"/>
  <c r="HG9" i="1"/>
  <c r="HH9" i="1" s="1"/>
  <c r="HG8" i="1"/>
  <c r="HH8" i="1" s="1"/>
  <c r="HG7" i="1"/>
  <c r="HH7" i="1" s="1"/>
  <c r="HF7" i="1"/>
  <c r="HF8" i="1" l="1"/>
  <c r="HF31" i="1"/>
  <c r="HF18" i="1"/>
  <c r="HF28" i="1"/>
  <c r="HF23" i="1"/>
  <c r="HF26" i="1"/>
  <c r="HF12" i="1"/>
  <c r="HF16" i="1"/>
  <c r="HF24" i="1"/>
  <c r="HF9" i="1"/>
  <c r="HF22" i="1"/>
  <c r="HF30" i="1"/>
  <c r="HF25" i="1"/>
  <c r="GZ32" i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7" i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DB3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<sst xmlns="http://schemas.openxmlformats.org/spreadsheetml/2006/main" count="510" uniqueCount="81">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</sst>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65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1" fillId="0" borderId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3" fillId="0" borderId="0"/>
    <xf numFmtId="165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5" fontId="6" fillId="0" borderId="4" xfId="1" applyFont="1" applyFill="1" applyBorder="1" applyAlignment="1">
      <alignment horizontal="center" vertical="center"/>
    </xf>
    <xf numFmtId="166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66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6" fontId="6" fillId="2" borderId="5" xfId="106" applyNumberFormat="1" applyFont="1" applyFill="1" applyBorder="1" applyAlignment="1">
      <alignment horizontal="center" vertical="center"/>
    </xf>
    <xf numFmtId="166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center" vertical="center"/>
    </xf>
    <xf numFmtId="166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66" fontId="5" fillId="2" borderId="13" xfId="106" applyNumberFormat="1" applyFont="1" applyFill="1" applyBorder="1" applyAlignment="1">
      <alignment horizontal="center" vertical="center"/>
    </xf>
    <xf numFmtId="166" fontId="5" fillId="2" borderId="14" xfId="106" applyNumberFormat="1" applyFont="1" applyFill="1" applyBorder="1" applyAlignment="1">
      <alignment horizontal="center" vertical="center"/>
    </xf>
    <xf numFmtId="166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65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65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66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65" fontId="6" fillId="0" borderId="20" xfId="1" quotePrefix="1" applyFont="1" applyBorder="1" applyAlignment="1"/>
    <xf numFmtId="169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66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65" fontId="5" fillId="0" borderId="4" xfId="1" applyFont="1" applyBorder="1" applyAlignment="1"/>
    <xf numFmtId="165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65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66" fontId="6" fillId="3" borderId="9" xfId="106" applyNumberFormat="1" applyFont="1" applyFill="1" applyBorder="1" applyAlignment="1">
      <alignment horizontal="center" vertical="center"/>
    </xf>
    <xf numFmtId="166" fontId="6" fillId="3" borderId="5" xfId="106" applyNumberFormat="1" applyFont="1" applyFill="1" applyBorder="1" applyAlignment="1">
      <alignment horizontal="center" vertical="center"/>
    </xf>
    <xf numFmtId="166" fontId="5" fillId="3" borderId="14" xfId="106" applyNumberFormat="1" applyFont="1" applyFill="1" applyBorder="1" applyAlignment="1">
      <alignment horizontal="center" vertical="center"/>
    </xf>
    <xf numFmtId="166" fontId="5" fillId="3" borderId="13" xfId="106" applyNumberFormat="1" applyFont="1" applyFill="1" applyBorder="1" applyAlignment="1">
      <alignment horizontal="center" vertical="center"/>
    </xf>
    <xf numFmtId="165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66" fontId="7" fillId="4" borderId="2" xfId="106" applyNumberFormat="1" applyFont="1" applyFill="1" applyBorder="1" applyAlignment="1">
      <alignment horizontal="left" vertical="center"/>
    </xf>
    <xf numFmtId="169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7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65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65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64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64" fontId="5" fillId="0" borderId="31" xfId="1" applyNumberFormat="1" applyFont="1" applyBorder="1" applyAlignment="1"/>
    <xf numFmtId="165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65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66" fontId="6" fillId="2" borderId="25" xfId="106" applyNumberFormat="1" applyFont="1" applyFill="1" applyBorder="1" applyAlignment="1">
      <alignment horizontal="center" vertical="center"/>
    </xf>
    <xf numFmtId="166" fontId="6" fillId="2" borderId="26" xfId="106" applyNumberFormat="1" applyFont="1" applyFill="1" applyBorder="1" applyAlignment="1">
      <alignment horizontal="center" vertical="center"/>
    </xf>
    <xf numFmtId="170" fontId="6" fillId="0" borderId="22" xfId="0" applyNumberFormat="1" applyFont="1" applyBorder="1" applyAlignment="1">
      <alignment horizontal="center" wrapText="1"/>
    </xf>
    <xf numFmtId="170" fontId="6" fillId="0" borderId="20" xfId="0" applyNumberFormat="1" applyFont="1" applyBorder="1" applyAlignment="1">
      <alignment horizontal="center" wrapText="1"/>
    </xf>
    <xf numFmtId="166" fontId="6" fillId="3" borderId="25" xfId="106" applyNumberFormat="1" applyFont="1" applyFill="1" applyBorder="1" applyAlignment="1">
      <alignment horizontal="center" vertical="center"/>
    </xf>
    <xf numFmtId="166" fontId="6" fillId="3" borderId="26" xfId="106" applyNumberFormat="1" applyFont="1" applyFill="1" applyBorder="1" applyAlignment="1">
      <alignment horizontal="center" vertical="center"/>
    </xf>
    <xf numFmtId="170" fontId="6" fillId="0" borderId="19" xfId="0" applyNumberFormat="1" applyFont="1" applyBorder="1" applyAlignment="1">
      <alignment horizontal="center" wrapText="1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H36"/>
  <sheetViews>
    <sheetView tabSelected="1" zoomScale="70" zoomScaleNormal="70" workbookViewId="0">
      <pane xSplit="1" ySplit="6" topLeftCell="GS7" activePane="bottomRight" state="frozen"/>
      <selection pane="topRight" activeCell="B1" sqref="B1"/>
      <selection pane="bottomLeft" activeCell="A8" sqref="A8"/>
      <selection pane="bottomRight" activeCell="HA1" sqref="HA1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212" width="9.140625" style="8"/>
    <col min="213" max="213" width="18.28515625" style="8" customWidth="1"/>
    <col min="214" max="214" width="9.140625" style="8"/>
    <col min="215" max="215" width="24" style="8" customWidth="1"/>
    <col min="216" max="16384" width="9.140625" style="8"/>
  </cols>
  <sheetData>
    <row r="1" spans="1:21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1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  <c r="GT3" s="98" t="s">
        <v>78</v>
      </c>
      <c r="GU3" s="99"/>
      <c r="GV3" s="99"/>
      <c r="GW3" s="99"/>
      <c r="GX3" s="100"/>
      <c r="GY3" s="98" t="s">
        <v>79</v>
      </c>
      <c r="GZ3" s="99"/>
      <c r="HA3" s="99"/>
      <c r="HB3" s="99"/>
      <c r="HC3" s="100"/>
      <c r="HD3" s="98" t="s">
        <v>80</v>
      </c>
      <c r="HE3" s="99"/>
      <c r="HF3" s="99"/>
      <c r="HG3" s="99"/>
      <c r="HH3" s="100"/>
    </row>
    <row r="4" spans="1:21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  <c r="GY4" s="15" t="s">
        <v>2</v>
      </c>
      <c r="GZ4" s="11" t="s">
        <v>3</v>
      </c>
      <c r="HA4" s="14" t="s">
        <v>4</v>
      </c>
      <c r="HB4" s="101" t="s">
        <v>5</v>
      </c>
      <c r="HC4" s="102"/>
      <c r="HD4" s="15" t="s">
        <v>2</v>
      </c>
      <c r="HE4" s="11" t="s">
        <v>3</v>
      </c>
      <c r="HF4" s="14" t="s">
        <v>4</v>
      </c>
      <c r="HG4" s="101" t="s">
        <v>5</v>
      </c>
      <c r="HH4" s="102"/>
    </row>
    <row r="5" spans="1:21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  <c r="HD5" s="10" t="s">
        <v>9</v>
      </c>
      <c r="HE5" s="73">
        <v>45777</v>
      </c>
      <c r="HF5" s="12" t="s">
        <v>6</v>
      </c>
      <c r="HG5" s="18" t="s">
        <v>7</v>
      </c>
      <c r="HH5" s="17" t="s">
        <v>8</v>
      </c>
    </row>
    <row r="6" spans="1:21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  <c r="HD6" s="20"/>
      <c r="HE6" s="21" t="s">
        <v>10</v>
      </c>
      <c r="HF6" s="22"/>
      <c r="HG6" s="25" t="s">
        <v>10</v>
      </c>
      <c r="HH6" s="24"/>
    </row>
    <row r="7" spans="1:21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  <c r="HD7" s="57">
        <v>7</v>
      </c>
      <c r="HE7" s="58">
        <v>5438769185.1599998</v>
      </c>
      <c r="HF7" s="29">
        <f>HE7/HE$32</f>
        <v>3.9524138648652632E-2</v>
      </c>
      <c r="HG7" s="30">
        <f>IF(HE7&lt;0,"Error",IF(AND(GZ7=0,HE7&gt;0),"New Comer",HE7-GZ7))</f>
        <v>-925790860.07999992</v>
      </c>
      <c r="HH7" s="31">
        <f>IF(AND(GZ7=0,HE7=0),"-",IF(GZ7=0,"",HG7/GZ7))</f>
        <v>-0.14546030731101217</v>
      </c>
    </row>
    <row r="8" spans="1:21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  <c r="HD8" s="57">
        <v>10</v>
      </c>
      <c r="HE8" s="58">
        <v>21345516425.279995</v>
      </c>
      <c r="HF8" s="29">
        <f>HE8/HE$32</f>
        <v>0.15512023437616049</v>
      </c>
      <c r="HG8" s="30">
        <f>IF(HE8&lt;0,"Error",IF(AND(GZ8=0,HE8&gt;0),"New Comer",HE8-GZ8))</f>
        <v>-2558466035.7500038</v>
      </c>
      <c r="HH8" s="31">
        <f>IF(AND(GZ8=0,HE8=0),"-",IF(GZ8=0,"",HG8/GZ8))</f>
        <v>-0.10703095352086206</v>
      </c>
    </row>
    <row r="9" spans="1:21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  <c r="HD9" s="57">
        <v>17</v>
      </c>
      <c r="HE9" s="58">
        <v>28501418887.060001</v>
      </c>
      <c r="HF9" s="29">
        <f>HE9/HE$32</f>
        <v>0.20712297091944831</v>
      </c>
      <c r="HG9" s="30">
        <f>IF(HE9&lt;0,"Error",IF(AND(GZ9=0,HE9&gt;0),"New Comer",HE9-GZ9))</f>
        <v>-4497672722.9299965</v>
      </c>
      <c r="HH9" s="31">
        <f>IF(AND(GZ9=0,HE9=0),"-",IF(GZ9=0,"",HG9/GZ9))</f>
        <v>-0.13629686465576499</v>
      </c>
    </row>
    <row r="10" spans="1:216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  <c r="HD10" s="57">
        <v>2</v>
      </c>
      <c r="HE10" s="58">
        <v>2854748173.27</v>
      </c>
      <c r="HF10" s="29">
        <f>HE10/HE$32</f>
        <v>2.0745771472556431E-2</v>
      </c>
      <c r="HG10" s="30">
        <f>IF(HE10&lt;0,"Error",IF(AND(GZ10=0,HE10&gt;0),"New Comer",HE10-GZ10))</f>
        <v>-404740782.86000013</v>
      </c>
      <c r="HH10" s="31">
        <f>IF(AND(GZ10=0,HE10=0),"-",IF(GZ10=0,"",HG10/GZ10))</f>
        <v>-0.1241730799850753</v>
      </c>
    </row>
    <row r="11" spans="1:21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  <c r="HD11" s="57"/>
      <c r="HE11" s="58"/>
      <c r="HF11" s="29"/>
      <c r="HG11" s="30"/>
      <c r="HH11" s="31"/>
    </row>
    <row r="12" spans="1:21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  <c r="HD12" s="57">
        <v>7</v>
      </c>
      <c r="HE12" s="58">
        <v>1539664150.7499998</v>
      </c>
      <c r="HF12" s="29">
        <f>HE12/HE$32</f>
        <v>1.1188910081465936E-2</v>
      </c>
      <c r="HG12" s="30">
        <f>IF(HE12&lt;0,"Error",IF(AND(GZ12=0,HE12&gt;0),"New Comer",HE12-GZ12))</f>
        <v>-172424710.84000015</v>
      </c>
      <c r="HH12" s="31">
        <f>IF(AND(GZ12=0,HE12=0),"-",IF(GZ12=0,"",HG12/GZ12))</f>
        <v>-0.10071014110790431</v>
      </c>
    </row>
    <row r="13" spans="1:21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  <c r="HD13" s="57">
        <v>10</v>
      </c>
      <c r="HE13" s="58">
        <v>18085799934.869999</v>
      </c>
      <c r="HF13" s="29">
        <f>HE13/HE$32</f>
        <v>0.13143151324531996</v>
      </c>
      <c r="HG13" s="30">
        <f>IF(HE13&lt;0,"Error",IF(AND(GZ13=0,HE13&gt;0),"New Comer",HE13-GZ13))</f>
        <v>-2482033229.4500008</v>
      </c>
      <c r="HH13" s="31">
        <f>IF(AND(GZ13=0,HE13=0),"-",IF(GZ13=0,"",HG13/GZ13))</f>
        <v>-0.12067548436534881</v>
      </c>
    </row>
    <row r="14" spans="1:216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  <c r="HD14" s="57">
        <v>6</v>
      </c>
      <c r="HE14" s="58">
        <v>8394765874.8400002</v>
      </c>
      <c r="HF14" s="29">
        <v>5.116820064655659E-2</v>
      </c>
      <c r="HG14" s="30">
        <f>IF(HE14&lt;0,"Error",IF(AND(GZ14=0,HE14&gt;0),"New Comer",HE14-GZ14))</f>
        <v>-1027588804.5599995</v>
      </c>
      <c r="HH14" s="31">
        <f>IF(AND(GZ14=0,HE14=0),"-",IF(GZ14=0,"",HG14/GZ14))</f>
        <v>-0.10905859941853034</v>
      </c>
    </row>
    <row r="15" spans="1:21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  <c r="HD15" s="57"/>
      <c r="HE15" s="58"/>
      <c r="HF15" s="29"/>
      <c r="HG15" s="30"/>
      <c r="HH15" s="31"/>
    </row>
    <row r="16" spans="1:21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2">GZ16/GZ$32</f>
        <v>3.5600174417455255E-3</v>
      </c>
      <c r="HB16" s="30">
        <f t="shared" ref="HB16:HB29" si="103">IF(GZ16&lt;0,"Error",IF(AND(GU16=0,GZ16&gt;0),"New Comer",GZ16-GU16))</f>
        <v>11348399.779999971</v>
      </c>
      <c r="HC16" s="31">
        <f t="shared" ref="HC16:HC29" si="104">IF(AND(GU16=0,GZ16=0),"-",IF(GU16=0,"",HB16/GU16))</f>
        <v>2.0820575658777461E-2</v>
      </c>
      <c r="HD16" s="57">
        <v>3</v>
      </c>
      <c r="HE16" s="58">
        <v>510434859.04000002</v>
      </c>
      <c r="HF16" s="29">
        <f t="shared" ref="HF16:HF31" si="105">HE16/HE$32</f>
        <v>3.7093867110319229E-3</v>
      </c>
      <c r="HG16" s="30">
        <f t="shared" ref="HG16:HG29" si="106">IF(HE16&lt;0,"Error",IF(AND(GZ16=0,HE16&gt;0),"New Comer",HE16-GZ16))</f>
        <v>-45970505.829999983</v>
      </c>
      <c r="HH16" s="31">
        <f t="shared" ref="HH16:HH29" si="107">IF(AND(GZ16=0,HE16=0),"-",IF(GZ16=0,"",HG16/GZ16))</f>
        <v>-8.2620529442128318E-2</v>
      </c>
    </row>
    <row r="17" spans="1:216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  <c r="GY17" s="57">
        <v>2</v>
      </c>
      <c r="GZ17" s="58">
        <v>548436709.92999995</v>
      </c>
      <c r="HA17" s="29">
        <f t="shared" si="102"/>
        <v>3.5090320408763588E-3</v>
      </c>
      <c r="HB17" s="30">
        <f t="shared" si="103"/>
        <v>-861873.77000010014</v>
      </c>
      <c r="HC17" s="31">
        <f t="shared" si="104"/>
        <v>-1.5690442239895039E-3</v>
      </c>
      <c r="HD17" s="57">
        <v>2</v>
      </c>
      <c r="HE17" s="58">
        <v>483282362.99000001</v>
      </c>
      <c r="HF17" s="29">
        <f t="shared" si="105"/>
        <v>3.5120665119204352E-3</v>
      </c>
      <c r="HG17" s="30">
        <f t="shared" si="106"/>
        <v>-65154346.939999938</v>
      </c>
      <c r="HH17" s="31">
        <f t="shared" si="107"/>
        <v>-0.11880011997795689</v>
      </c>
    </row>
    <row r="18" spans="1:21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  <c r="GY18" s="57">
        <v>5</v>
      </c>
      <c r="GZ18" s="58">
        <v>284502943.19</v>
      </c>
      <c r="HA18" s="29">
        <f t="shared" si="102"/>
        <v>1.8203193281951511E-3</v>
      </c>
      <c r="HB18" s="30">
        <f t="shared" si="103"/>
        <v>-11984264.00999999</v>
      </c>
      <c r="HC18" s="31">
        <f t="shared" si="104"/>
        <v>-4.0420846899865803E-2</v>
      </c>
      <c r="HD18" s="57">
        <v>5</v>
      </c>
      <c r="HE18" s="58">
        <v>250025257.78999999</v>
      </c>
      <c r="HF18" s="29">
        <f t="shared" si="105"/>
        <v>1.8169612679134796E-3</v>
      </c>
      <c r="HG18" s="30">
        <f t="shared" si="106"/>
        <v>-34477685.400000006</v>
      </c>
      <c r="HH18" s="31">
        <f t="shared" si="107"/>
        <v>-0.12118568972755661</v>
      </c>
    </row>
    <row r="19" spans="1:21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08">L19/L$32</f>
        <v>6.7820257374719375E-2</v>
      </c>
      <c r="N19" s="27">
        <v>1</v>
      </c>
      <c r="O19" s="28">
        <v>2274484290.1999998</v>
      </c>
      <c r="P19" s="29">
        <f t="shared" ref="P19:P26" si="109">O19/O$32</f>
        <v>5.1370761735968759E-2</v>
      </c>
      <c r="Q19" s="27">
        <v>1</v>
      </c>
      <c r="R19" s="28">
        <v>3734373828.1999998</v>
      </c>
      <c r="S19" s="29">
        <f t="shared" ref="S19:S26" si="110">R19/R$32</f>
        <v>4.3678070605942795E-2</v>
      </c>
      <c r="T19" s="48">
        <v>1</v>
      </c>
      <c r="U19" s="49">
        <v>4608708177.9899998</v>
      </c>
      <c r="V19" s="29">
        <f t="shared" ref="V19:V26" si="111">U19/U$32</f>
        <v>3.5566267076482222E-2</v>
      </c>
      <c r="W19" s="48">
        <v>1</v>
      </c>
      <c r="X19" s="49">
        <v>4860704169.3400002</v>
      </c>
      <c r="Y19" s="29">
        <f t="shared" ref="Y19:Y26" si="112">X19/X$32</f>
        <v>3.2781350438953187E-2</v>
      </c>
      <c r="Z19" s="48">
        <v>1</v>
      </c>
      <c r="AA19" s="49">
        <v>7335652427.5</v>
      </c>
      <c r="AB19" s="29">
        <f t="shared" ref="AB19:AB26" si="113">AA19/AA$32</f>
        <v>3.6750703788712591E-2</v>
      </c>
      <c r="AC19" s="48">
        <v>1</v>
      </c>
      <c r="AD19" s="49">
        <v>7733049278.6400003</v>
      </c>
      <c r="AE19" s="29">
        <f t="shared" ref="AE19:AE26" si="114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  <c r="GY19" s="57">
        <v>2</v>
      </c>
      <c r="GZ19" s="58">
        <v>4241842374.9300003</v>
      </c>
      <c r="HA19" s="29">
        <f t="shared" si="102"/>
        <v>2.7140343701420471E-2</v>
      </c>
      <c r="HB19" s="30">
        <f t="shared" si="103"/>
        <v>42346285.800000191</v>
      </c>
      <c r="HC19" s="31">
        <f t="shared" si="104"/>
        <v>1.0083658825069407E-2</v>
      </c>
      <c r="HD19" s="57">
        <v>2</v>
      </c>
      <c r="HE19" s="58">
        <v>3810872666.8800001</v>
      </c>
      <c r="HF19" s="29">
        <f t="shared" si="105"/>
        <v>2.7694034170287131E-2</v>
      </c>
      <c r="HG19" s="30">
        <f t="shared" si="106"/>
        <v>-430969708.05000019</v>
      </c>
      <c r="HH19" s="31">
        <f t="shared" si="107"/>
        <v>-0.10159965174498313</v>
      </c>
    </row>
    <row r="20" spans="1:21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08"/>
        <v>1.3449201365368323E-2</v>
      </c>
      <c r="N20" s="27">
        <v>4</v>
      </c>
      <c r="O20" s="28">
        <v>437222661.31999993</v>
      </c>
      <c r="P20" s="29">
        <f t="shared" si="109"/>
        <v>9.8749686937872356E-3</v>
      </c>
      <c r="Q20" s="27">
        <v>4</v>
      </c>
      <c r="R20" s="28">
        <v>897526839.9799999</v>
      </c>
      <c r="S20" s="29">
        <f t="shared" si="110"/>
        <v>1.0497674440448555E-2</v>
      </c>
      <c r="T20" s="48">
        <v>4</v>
      </c>
      <c r="U20" s="49">
        <v>1333656585.4000001</v>
      </c>
      <c r="V20" s="29">
        <f t="shared" si="111"/>
        <v>1.0292078489841117E-2</v>
      </c>
      <c r="W20" s="48">
        <v>4</v>
      </c>
      <c r="X20" s="49">
        <v>1432373226.9299998</v>
      </c>
      <c r="Y20" s="29">
        <f t="shared" si="112"/>
        <v>9.6601494506797433E-3</v>
      </c>
      <c r="Z20" s="48">
        <v>4</v>
      </c>
      <c r="AA20" s="49">
        <v>1876752848.7600002</v>
      </c>
      <c r="AB20" s="29">
        <f t="shared" si="113"/>
        <v>9.4022977112217174E-3</v>
      </c>
      <c r="AC20" s="48">
        <v>4</v>
      </c>
      <c r="AD20" s="49">
        <v>1803478372.5599999</v>
      </c>
      <c r="AE20" s="29">
        <f t="shared" si="114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  <c r="GY20" s="57">
        <v>7</v>
      </c>
      <c r="GZ20" s="58">
        <v>1401103401.2900002</v>
      </c>
      <c r="HA20" s="29">
        <f t="shared" si="102"/>
        <v>8.9646018194788242E-3</v>
      </c>
      <c r="HB20" s="30">
        <f t="shared" si="103"/>
        <v>22149728.500000238</v>
      </c>
      <c r="HC20" s="31">
        <f t="shared" si="104"/>
        <v>1.6062706773306814E-2</v>
      </c>
      <c r="HD20" s="57">
        <v>7</v>
      </c>
      <c r="HE20" s="58">
        <v>1283002470.7700002</v>
      </c>
      <c r="HF20" s="29">
        <f t="shared" si="105"/>
        <v>9.3237211977374237E-3</v>
      </c>
      <c r="HG20" s="30">
        <f t="shared" si="106"/>
        <v>-118100930.51999998</v>
      </c>
      <c r="HH20" s="31">
        <f t="shared" si="107"/>
        <v>-8.4291373792443933E-2</v>
      </c>
    </row>
    <row r="21" spans="1:21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08"/>
        <v>8.4058202684015541E-3</v>
      </c>
      <c r="N21" s="27">
        <v>2</v>
      </c>
      <c r="O21" s="28">
        <v>289789667.45999998</v>
      </c>
      <c r="P21" s="29">
        <f t="shared" si="109"/>
        <v>6.5450950902475828E-3</v>
      </c>
      <c r="Q21" s="27">
        <v>2</v>
      </c>
      <c r="R21" s="28">
        <v>448613946.75999999</v>
      </c>
      <c r="S21" s="29">
        <f t="shared" si="110"/>
        <v>5.2470889479317891E-3</v>
      </c>
      <c r="T21" s="48">
        <v>2</v>
      </c>
      <c r="U21" s="49">
        <v>583748459.83000004</v>
      </c>
      <c r="V21" s="29">
        <f t="shared" si="111"/>
        <v>4.504896562327749E-3</v>
      </c>
      <c r="W21" s="48">
        <v>2</v>
      </c>
      <c r="X21" s="49">
        <v>543349993.5</v>
      </c>
      <c r="Y21" s="29">
        <f t="shared" si="112"/>
        <v>3.6644374821817151E-3</v>
      </c>
      <c r="Z21" s="48">
        <v>2</v>
      </c>
      <c r="AA21" s="49">
        <v>643942608.48000002</v>
      </c>
      <c r="AB21" s="29">
        <f t="shared" si="113"/>
        <v>3.2260721585529897E-3</v>
      </c>
      <c r="AC21" s="48">
        <v>2</v>
      </c>
      <c r="AD21" s="49">
        <v>521615186.50999999</v>
      </c>
      <c r="AE21" s="29">
        <f t="shared" si="114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  <c r="GY21" s="57">
        <v>6</v>
      </c>
      <c r="GZ21" s="58">
        <v>439229966.01999998</v>
      </c>
      <c r="HA21" s="29">
        <f t="shared" si="102"/>
        <v>2.8103006165906279E-3</v>
      </c>
      <c r="HB21" s="30">
        <f t="shared" si="103"/>
        <v>74102.620000004768</v>
      </c>
      <c r="HC21" s="31">
        <f t="shared" si="104"/>
        <v>1.6873876947991301E-4</v>
      </c>
      <c r="HD21" s="57">
        <v>6</v>
      </c>
      <c r="HE21" s="58">
        <v>378694979.93000001</v>
      </c>
      <c r="HF21" s="29">
        <f t="shared" si="105"/>
        <v>2.7520184039326397E-3</v>
      </c>
      <c r="HG21" s="30">
        <f t="shared" si="106"/>
        <v>-60534986.089999974</v>
      </c>
      <c r="HH21" s="31">
        <f t="shared" si="107"/>
        <v>-0.13782071072820101</v>
      </c>
    </row>
    <row r="22" spans="1:21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08"/>
        <v>1.7668762670904371E-2</v>
      </c>
      <c r="N22" s="27">
        <v>4</v>
      </c>
      <c r="O22" s="28">
        <v>622262348.97000015</v>
      </c>
      <c r="P22" s="33">
        <f t="shared" si="109"/>
        <v>1.4054214840671105E-2</v>
      </c>
      <c r="Q22" s="27">
        <v>4</v>
      </c>
      <c r="R22" s="34">
        <v>1465843484.8400002</v>
      </c>
      <c r="S22" s="35">
        <f t="shared" si="110"/>
        <v>1.7144832888614011E-2</v>
      </c>
      <c r="T22" s="50">
        <v>4</v>
      </c>
      <c r="U22" s="49">
        <v>2280092827.1199999</v>
      </c>
      <c r="V22" s="35">
        <f t="shared" si="111"/>
        <v>1.7595904821183339E-2</v>
      </c>
      <c r="W22" s="50">
        <v>4</v>
      </c>
      <c r="X22" s="49">
        <v>2233926159.8099999</v>
      </c>
      <c r="Y22" s="29">
        <f t="shared" si="112"/>
        <v>1.5065948008397324E-2</v>
      </c>
      <c r="Z22" s="50">
        <v>4</v>
      </c>
      <c r="AA22" s="49">
        <v>2997625495.52</v>
      </c>
      <c r="AB22" s="29">
        <f t="shared" si="113"/>
        <v>1.5017729880761627E-2</v>
      </c>
      <c r="AC22" s="50">
        <v>5</v>
      </c>
      <c r="AD22" s="49">
        <v>7062761992.2799997</v>
      </c>
      <c r="AE22" s="29">
        <f t="shared" si="114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  <c r="GY22" s="57">
        <v>8</v>
      </c>
      <c r="GZ22" s="58">
        <v>11522901089.210001</v>
      </c>
      <c r="HA22" s="29">
        <f t="shared" si="102"/>
        <v>7.3726335954148361E-2</v>
      </c>
      <c r="HB22" s="30">
        <f t="shared" si="103"/>
        <v>-28408309.499996185</v>
      </c>
      <c r="HC22" s="31">
        <f t="shared" si="104"/>
        <v>-2.4593150888304236E-3</v>
      </c>
      <c r="HD22" s="57">
        <v>8</v>
      </c>
      <c r="HE22" s="58">
        <v>10283091097.960001</v>
      </c>
      <c r="HF22" s="29">
        <f t="shared" si="105"/>
        <v>7.4728363064471573E-2</v>
      </c>
      <c r="HG22" s="30">
        <f t="shared" si="106"/>
        <v>-1239809991.25</v>
      </c>
      <c r="HH22" s="31">
        <f t="shared" si="107"/>
        <v>-0.107595299278491</v>
      </c>
    </row>
    <row r="23" spans="1:216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08"/>
        <v>1.1145720091098346E-4</v>
      </c>
      <c r="N23" s="27">
        <v>1</v>
      </c>
      <c r="O23" s="28">
        <v>19386968.649999999</v>
      </c>
      <c r="P23" s="33">
        <f t="shared" si="109"/>
        <v>4.3786776263654575E-4</v>
      </c>
      <c r="Q23" s="27">
        <v>1</v>
      </c>
      <c r="R23" s="34">
        <v>44528337.060000002</v>
      </c>
      <c r="S23" s="35">
        <f t="shared" si="110"/>
        <v>5.2081337850671573E-4</v>
      </c>
      <c r="T23" s="48">
        <v>1</v>
      </c>
      <c r="U23" s="49">
        <v>59556930.060000002</v>
      </c>
      <c r="V23" s="35">
        <f t="shared" si="111"/>
        <v>4.59612021191837E-4</v>
      </c>
      <c r="W23" s="48">
        <v>1</v>
      </c>
      <c r="X23" s="49">
        <v>62751811.229999997</v>
      </c>
      <c r="Y23" s="29">
        <f t="shared" si="112"/>
        <v>4.232080461891152E-4</v>
      </c>
      <c r="Z23" s="48">
        <v>1</v>
      </c>
      <c r="AA23" s="49">
        <v>18728674.370000001</v>
      </c>
      <c r="AB23" s="29">
        <f t="shared" si="113"/>
        <v>9.3828322828770427E-5</v>
      </c>
      <c r="AC23" s="48">
        <v>1</v>
      </c>
      <c r="AD23" s="49">
        <v>14869988.539999999</v>
      </c>
      <c r="AE23" s="29">
        <f t="shared" si="114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  <c r="GY23" s="57">
        <v>1</v>
      </c>
      <c r="GZ23" s="58">
        <v>8815326.6500000004</v>
      </c>
      <c r="HA23" s="29">
        <f t="shared" si="102"/>
        <v>5.6402613292588385E-5</v>
      </c>
      <c r="HB23" s="30">
        <f t="shared" si="103"/>
        <v>-23518.75</v>
      </c>
      <c r="HC23" s="31">
        <f t="shared" si="104"/>
        <v>-2.6608396159978087E-3</v>
      </c>
      <c r="HD23" s="57">
        <v>1</v>
      </c>
      <c r="HE23" s="58">
        <v>8382714.1699999999</v>
      </c>
      <c r="HF23" s="29">
        <f t="shared" si="105"/>
        <v>6.0918113239872335E-5</v>
      </c>
      <c r="HG23" s="30">
        <f t="shared" si="106"/>
        <v>-432612.48000000045</v>
      </c>
      <c r="HH23" s="31">
        <f t="shared" si="107"/>
        <v>-4.907503682804544E-2</v>
      </c>
    </row>
    <row r="24" spans="1:21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08"/>
        <v>0.12924493926375702</v>
      </c>
      <c r="N24" s="27">
        <v>2</v>
      </c>
      <c r="O24" s="28">
        <v>5902631173</v>
      </c>
      <c r="P24" s="29">
        <f t="shared" si="109"/>
        <v>0.13331490611299049</v>
      </c>
      <c r="Q24" s="27">
        <v>2</v>
      </c>
      <c r="R24" s="28">
        <v>11295570801.049999</v>
      </c>
      <c r="S24" s="29">
        <f t="shared" si="110"/>
        <v>0.13211551967749724</v>
      </c>
      <c r="T24" s="48">
        <v>2</v>
      </c>
      <c r="U24" s="49">
        <v>16872556400.119999</v>
      </c>
      <c r="V24" s="29">
        <f t="shared" si="111"/>
        <v>0.13020868842500607</v>
      </c>
      <c r="W24" s="48">
        <v>2</v>
      </c>
      <c r="X24" s="49">
        <v>21462137730.510002</v>
      </c>
      <c r="Y24" s="29">
        <f t="shared" si="112"/>
        <v>0.14474401930296013</v>
      </c>
      <c r="Z24" s="48">
        <v>2</v>
      </c>
      <c r="AA24" s="49">
        <v>36751172036</v>
      </c>
      <c r="AB24" s="29">
        <f t="shared" si="113"/>
        <v>0.1841187884420187</v>
      </c>
      <c r="AC24" s="48">
        <v>2</v>
      </c>
      <c r="AD24" s="49">
        <v>43042434099.800003</v>
      </c>
      <c r="AE24" s="29">
        <f t="shared" si="114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  <c r="GY24" s="57">
        <v>4</v>
      </c>
      <c r="GZ24" s="58">
        <v>37917124643.309998</v>
      </c>
      <c r="HA24" s="29">
        <f t="shared" si="102"/>
        <v>0.24260302576802267</v>
      </c>
      <c r="HB24" s="30">
        <f t="shared" si="103"/>
        <v>-661988990.49000549</v>
      </c>
      <c r="HC24" s="31">
        <f t="shared" si="104"/>
        <v>-1.715925868006523E-2</v>
      </c>
      <c r="HD24" s="57">
        <v>4</v>
      </c>
      <c r="HE24" s="58">
        <v>33425652138.719997</v>
      </c>
      <c r="HF24" s="29">
        <f t="shared" si="105"/>
        <v>0.24290791989429431</v>
      </c>
      <c r="HG24" s="30">
        <f t="shared" si="106"/>
        <v>-4491472504.5900002</v>
      </c>
      <c r="HH24" s="31">
        <f t="shared" si="107"/>
        <v>-0.11845498694433478</v>
      </c>
    </row>
    <row r="25" spans="1:21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08"/>
        <v>1.373555295737911E-4</v>
      </c>
      <c r="N25" s="27">
        <v>1</v>
      </c>
      <c r="O25" s="28">
        <v>4695401.04</v>
      </c>
      <c r="P25" s="33">
        <f t="shared" si="109"/>
        <v>1.0604879933439776E-4</v>
      </c>
      <c r="Q25" s="27">
        <v>1</v>
      </c>
      <c r="R25" s="28">
        <v>7184655.8600000003</v>
      </c>
      <c r="S25" s="35">
        <f t="shared" si="110"/>
        <v>8.4033340091112607E-5</v>
      </c>
      <c r="T25" s="48">
        <v>1</v>
      </c>
      <c r="U25" s="49">
        <v>14173275.75</v>
      </c>
      <c r="V25" s="35">
        <f t="shared" si="111"/>
        <v>1.0937783240009314E-4</v>
      </c>
      <c r="W25" s="48">
        <v>1</v>
      </c>
      <c r="X25" s="49">
        <v>18913008.300000001</v>
      </c>
      <c r="Y25" s="29">
        <f t="shared" si="112"/>
        <v>1.2755229105442859E-4</v>
      </c>
      <c r="Z25" s="48">
        <v>1</v>
      </c>
      <c r="AA25" s="49">
        <v>28771496.609999999</v>
      </c>
      <c r="AB25" s="29">
        <f t="shared" si="113"/>
        <v>1.4414160975077884E-4</v>
      </c>
      <c r="AC25" s="48">
        <v>1</v>
      </c>
      <c r="AD25" s="49">
        <v>25596990.960000001</v>
      </c>
      <c r="AE25" s="29">
        <f t="shared" si="114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  <c r="GY25" s="57">
        <v>1</v>
      </c>
      <c r="GZ25" s="58">
        <v>140330551.84</v>
      </c>
      <c r="HA25" s="29">
        <f t="shared" si="102"/>
        <v>8.9786915026762476E-4</v>
      </c>
      <c r="HB25" s="30">
        <f t="shared" si="103"/>
        <v>3753164.0399999917</v>
      </c>
      <c r="HC25" s="31">
        <f t="shared" si="104"/>
        <v>2.7480127570575715E-2</v>
      </c>
      <c r="HD25" s="57">
        <v>1</v>
      </c>
      <c r="HE25" s="58">
        <v>128471696.01000001</v>
      </c>
      <c r="HF25" s="29">
        <f t="shared" si="105"/>
        <v>9.3361805817788427E-4</v>
      </c>
      <c r="HG25" s="30">
        <f t="shared" si="106"/>
        <v>-11858855.829999998</v>
      </c>
      <c r="HH25" s="31">
        <f t="shared" si="107"/>
        <v>-8.4506585875334203E-2</v>
      </c>
    </row>
    <row r="26" spans="1:21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08"/>
        <v>1.2721870353988239E-2</v>
      </c>
      <c r="N26" s="27">
        <v>3</v>
      </c>
      <c r="O26" s="28">
        <v>619818761.38</v>
      </c>
      <c r="P26" s="29">
        <f t="shared" si="109"/>
        <v>1.3999024766856249E-2</v>
      </c>
      <c r="Q26" s="27">
        <v>3</v>
      </c>
      <c r="R26" s="28">
        <v>942677026.72000003</v>
      </c>
      <c r="S26" s="29">
        <f t="shared" si="110"/>
        <v>1.1025761111742463E-2</v>
      </c>
      <c r="T26" s="48">
        <v>3</v>
      </c>
      <c r="U26" s="49">
        <v>1159634480.05</v>
      </c>
      <c r="V26" s="29">
        <f t="shared" si="111"/>
        <v>8.9491172006780466E-3</v>
      </c>
      <c r="W26" s="48">
        <v>3</v>
      </c>
      <c r="X26" s="49">
        <v>1233939108.04</v>
      </c>
      <c r="Y26" s="35">
        <f t="shared" si="112"/>
        <v>8.3218786644407104E-3</v>
      </c>
      <c r="Z26" s="48">
        <v>3</v>
      </c>
      <c r="AA26" s="49">
        <v>1159997736.3699999</v>
      </c>
      <c r="AB26" s="35">
        <f t="shared" si="113"/>
        <v>5.8114439889622189E-3</v>
      </c>
      <c r="AC26" s="48">
        <v>3</v>
      </c>
      <c r="AD26" s="49">
        <v>1009300212.72</v>
      </c>
      <c r="AE26" s="35">
        <f t="shared" si="114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  <c r="GY26" s="57">
        <v>5</v>
      </c>
      <c r="GZ26" s="58">
        <v>804718189.87</v>
      </c>
      <c r="HA26" s="29">
        <f t="shared" si="102"/>
        <v>5.1487835533297367E-3</v>
      </c>
      <c r="HB26" s="30">
        <f t="shared" si="103"/>
        <v>19844410.419999838</v>
      </c>
      <c r="HC26" s="31">
        <f t="shared" si="104"/>
        <v>2.5283569077700362E-2</v>
      </c>
      <c r="HD26" s="57">
        <v>5</v>
      </c>
      <c r="HE26" s="58">
        <v>713688620.77999997</v>
      </c>
      <c r="HF26" s="29">
        <f t="shared" si="105"/>
        <v>5.1864543317339832E-3</v>
      </c>
      <c r="HG26" s="30">
        <f t="shared" si="106"/>
        <v>-91029569.090000033</v>
      </c>
      <c r="HH26" s="31">
        <f t="shared" si="107"/>
        <v>-0.11311981043289901</v>
      </c>
    </row>
    <row r="27" spans="1:21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  <c r="GY27" s="56">
        <v>1</v>
      </c>
      <c r="GZ27" s="58">
        <v>110970949.98</v>
      </c>
      <c r="HA27" s="29">
        <f t="shared" si="102"/>
        <v>7.1001924567742577E-4</v>
      </c>
      <c r="HB27" s="30">
        <f t="shared" si="103"/>
        <v>3792361.7900000066</v>
      </c>
      <c r="HC27" s="31">
        <f t="shared" si="104"/>
        <v>3.5383576645711429E-2</v>
      </c>
      <c r="HD27" s="56">
        <v>1</v>
      </c>
      <c r="HE27" s="58">
        <v>98265101.590000004</v>
      </c>
      <c r="HF27" s="29">
        <f t="shared" si="105"/>
        <v>7.1410338761284276E-4</v>
      </c>
      <c r="HG27" s="30">
        <f t="shared" si="106"/>
        <v>-12705848.390000001</v>
      </c>
      <c r="HH27" s="31">
        <f t="shared" si="107"/>
        <v>-0.11449706785685751</v>
      </c>
    </row>
    <row r="28" spans="1:21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  <c r="GY28" s="61">
        <v>2</v>
      </c>
      <c r="GZ28" s="58">
        <v>87094792.50999999</v>
      </c>
      <c r="HA28" s="35">
        <f t="shared" si="102"/>
        <v>5.572537577764918E-4</v>
      </c>
      <c r="HB28" s="30">
        <f t="shared" si="103"/>
        <v>371825.07999998331</v>
      </c>
      <c r="HC28" s="31">
        <f t="shared" si="104"/>
        <v>4.2875041182153803E-3</v>
      </c>
      <c r="HD28" s="61">
        <v>2</v>
      </c>
      <c r="HE28" s="58">
        <v>71720638.159999996</v>
      </c>
      <c r="HF28" s="35">
        <f t="shared" si="105"/>
        <v>5.2120182896165583E-4</v>
      </c>
      <c r="HG28" s="30">
        <f t="shared" si="106"/>
        <v>-15374154.349999994</v>
      </c>
      <c r="HH28" s="31">
        <f t="shared" si="107"/>
        <v>-0.17652208481046414</v>
      </c>
    </row>
    <row r="29" spans="1:216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  <c r="GY29" s="57">
        <v>0</v>
      </c>
      <c r="GZ29" s="58">
        <v>0</v>
      </c>
      <c r="HA29" s="35">
        <f t="shared" si="102"/>
        <v>0</v>
      </c>
      <c r="HB29" s="30">
        <f t="shared" si="103"/>
        <v>0</v>
      </c>
      <c r="HC29" s="64" t="str">
        <f t="shared" si="104"/>
        <v>-</v>
      </c>
      <c r="HD29" s="57">
        <v>0</v>
      </c>
      <c r="HE29" s="58">
        <v>0</v>
      </c>
      <c r="HF29" s="35">
        <f t="shared" si="105"/>
        <v>0</v>
      </c>
      <c r="HG29" s="30">
        <f t="shared" si="106"/>
        <v>0</v>
      </c>
      <c r="HH29" s="64" t="str">
        <f t="shared" si="107"/>
        <v>-</v>
      </c>
    </row>
    <row r="30" spans="1:21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2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  <c r="HD30" s="75">
        <v>0</v>
      </c>
      <c r="HE30" s="58">
        <v>0</v>
      </c>
      <c r="HF30" s="35">
        <f t="shared" si="105"/>
        <v>0</v>
      </c>
      <c r="HG30" s="30">
        <f>IF(HE30&lt;0,"Error",IF(AND(GZ30=0,HE30&gt;0),"New Comer",HE30-GZ30))</f>
        <v>0</v>
      </c>
      <c r="HH30" s="64" t="str">
        <f>IF(AND(GZ30=0,HE30=0),"-",IF(GZ30=0,"",HG30/GZ30))</f>
        <v>-</v>
      </c>
    </row>
    <row r="31" spans="1:216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2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  <c r="HD31" s="75">
        <v>0</v>
      </c>
      <c r="HE31" s="58">
        <v>0</v>
      </c>
      <c r="HF31" s="35">
        <f t="shared" si="105"/>
        <v>0</v>
      </c>
      <c r="HG31" s="30">
        <f>IF(HE31&lt;0,"Error",IF(AND(GZ31=0,HE31&gt;0),"New Comer",HE31-GZ31))</f>
        <v>0</v>
      </c>
      <c r="HH31" s="64" t="str">
        <f>IF(AND(GZ31=0,HE31=0),"-",IF(GZ31=0,"",HG31/GZ31))</f>
        <v>-</v>
      </c>
    </row>
    <row r="32" spans="1:216" ht="21.75" thickBot="1">
      <c r="A32" s="76" t="s">
        <v>20</v>
      </c>
      <c r="B32" s="77">
        <f t="shared" ref="B32:P32" si="115">SUM(B7:B26)</f>
        <v>19</v>
      </c>
      <c r="C32" s="78">
        <f t="shared" si="115"/>
        <v>5303809023.04</v>
      </c>
      <c r="D32" s="79">
        <f t="shared" si="115"/>
        <v>0.99999999999999989</v>
      </c>
      <c r="E32" s="80">
        <f t="shared" si="115"/>
        <v>27</v>
      </c>
      <c r="F32" s="78">
        <f t="shared" si="115"/>
        <v>13557424977.549999</v>
      </c>
      <c r="G32" s="79">
        <f t="shared" si="115"/>
        <v>1</v>
      </c>
      <c r="H32" s="77">
        <f t="shared" si="115"/>
        <v>30</v>
      </c>
      <c r="I32" s="78">
        <f t="shared" si="115"/>
        <v>24222650545.519997</v>
      </c>
      <c r="J32" s="81">
        <f t="shared" si="115"/>
        <v>1</v>
      </c>
      <c r="K32" s="82">
        <f t="shared" si="115"/>
        <v>49</v>
      </c>
      <c r="L32" s="83">
        <f t="shared" si="115"/>
        <v>47773702160.820007</v>
      </c>
      <c r="M32" s="84">
        <f t="shared" si="115"/>
        <v>0.99999999999999989</v>
      </c>
      <c r="N32" s="80">
        <f t="shared" si="115"/>
        <v>48</v>
      </c>
      <c r="O32" s="78">
        <f t="shared" si="115"/>
        <v>44275852904.230003</v>
      </c>
      <c r="P32" s="85">
        <f t="shared" si="115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16">SUM(AL7:AL28)</f>
        <v>77</v>
      </c>
      <c r="AM32" s="87">
        <f t="shared" si="116"/>
        <v>337205876801.31055</v>
      </c>
      <c r="AN32" s="89">
        <f t="shared" si="116"/>
        <v>0.99999999999999978</v>
      </c>
      <c r="AO32" s="90">
        <f t="shared" si="116"/>
        <v>83</v>
      </c>
      <c r="AP32" s="91">
        <f t="shared" si="116"/>
        <v>397125725980.1601</v>
      </c>
      <c r="AQ32" s="88">
        <f t="shared" si="116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  <c r="HD32" s="90">
        <f>SUM(HD7:HD31)</f>
        <v>106</v>
      </c>
      <c r="HE32" s="91">
        <f>SUM(HE7:HE31)</f>
        <v>137606267236.01999</v>
      </c>
      <c r="HF32" s="96">
        <f>SUM(HF7:HF31)</f>
        <v>0.99016250633147562</v>
      </c>
      <c r="HG32" s="94">
        <f>IF(HE32&lt;0,"Error",IF(AND(GZ32=0,HE32&gt;0),"New Comer",HE32-GZ32))</f>
        <v>-18686608845.279999</v>
      </c>
      <c r="HH32" s="95">
        <f>IF(AND(GZ32=0,HE32=0),"-",IF(GZ32=0,"",HG32/GZ32))</f>
        <v>-0.11956148811005085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79">
    <mergeCell ref="HD3:HH3"/>
    <mergeCell ref="HG4:HH4"/>
    <mergeCell ref="GY3:HC3"/>
    <mergeCell ref="HB4:HC4"/>
    <mergeCell ref="GT3:GX3"/>
    <mergeCell ref="GW4:GX4"/>
    <mergeCell ref="GO3:GS3"/>
    <mergeCell ref="GR4:GS4"/>
    <mergeCell ref="GE3:GI3"/>
    <mergeCell ref="GH4:GI4"/>
    <mergeCell ref="FU3:FY3"/>
    <mergeCell ref="FX4:FY4"/>
    <mergeCell ref="GJ3:GN3"/>
    <mergeCell ref="GM4:GN4"/>
    <mergeCell ref="FK3:FO3"/>
    <mergeCell ref="FN4:FO4"/>
    <mergeCell ref="FZ3:GD3"/>
    <mergeCell ref="GC4:GD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CD3:CH3"/>
    <mergeCell ref="CG4:CH4"/>
    <mergeCell ref="BT3:BX3"/>
    <mergeCell ref="BW4:BX4"/>
    <mergeCell ref="BJ3:BN3"/>
    <mergeCell ref="BY3:CC3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2025-06-05T07:18:12Z</dcterms:modified>
</cp:coreProperties>
</file>