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4\fif_2024\"/>
    </mc:Choice>
  </mc:AlternateContent>
  <xr:revisionPtr revIDLastSave="0" documentId="13_ncr:1_{85B439AE-98B2-4132-9F5A-83EBC9830D51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 concurrentCalc="0"/>
</workbook>
</file>

<file path=xl/calcChain.xml><?xml version="1.0" encoding="utf-8"?>
<calcChain xmlns="http://schemas.openxmlformats.org/spreadsheetml/2006/main">
  <c r="FN32" i="1" l="1"/>
  <c r="FI32" i="1"/>
  <c r="FP32" i="1"/>
  <c r="FQ32" i="1"/>
  <c r="FO7" i="1"/>
  <c r="FO8" i="1"/>
  <c r="FO9" i="1"/>
  <c r="FO10" i="1"/>
  <c r="FO12" i="1"/>
  <c r="FO13" i="1"/>
  <c r="FO14" i="1"/>
  <c r="FO16" i="1"/>
  <c r="FO17" i="1"/>
  <c r="FO18" i="1"/>
  <c r="FO19" i="1"/>
  <c r="FO20" i="1"/>
  <c r="FO21" i="1"/>
  <c r="FO22" i="1"/>
  <c r="FO23" i="1"/>
  <c r="FO24" i="1"/>
  <c r="FO25" i="1"/>
  <c r="FO26" i="1"/>
  <c r="FO27" i="1"/>
  <c r="FO28" i="1"/>
  <c r="FO29" i="1"/>
  <c r="FO30" i="1"/>
  <c r="FO32" i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/>
  <c r="FP19" i="1"/>
  <c r="FQ19" i="1"/>
  <c r="FP18" i="1"/>
  <c r="FQ18" i="1"/>
  <c r="FP17" i="1"/>
  <c r="FQ17" i="1"/>
  <c r="FP16" i="1"/>
  <c r="FQ16" i="1"/>
  <c r="FP14" i="1"/>
  <c r="FQ14" i="1"/>
  <c r="FP13" i="1"/>
  <c r="FQ13" i="1"/>
  <c r="FP12" i="1"/>
  <c r="FQ12" i="1"/>
  <c r="FP10" i="1"/>
  <c r="FQ10" i="1"/>
  <c r="FP9" i="1"/>
  <c r="FQ9" i="1"/>
  <c r="FP8" i="1"/>
  <c r="FQ8" i="1"/>
  <c r="FP7" i="1"/>
  <c r="FQ7" i="1"/>
  <c r="FJ26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/>
  <c r="FK17" i="1"/>
  <c r="FL17" i="1"/>
  <c r="FK16" i="1"/>
  <c r="FL16" i="1"/>
  <c r="FK14" i="1"/>
  <c r="FL14" i="1"/>
  <c r="FK13" i="1"/>
  <c r="FL13" i="1"/>
  <c r="FK12" i="1"/>
  <c r="FL12" i="1"/>
  <c r="FK10" i="1"/>
  <c r="FL10" i="1"/>
  <c r="FK9" i="1"/>
  <c r="FL9" i="1"/>
  <c r="FK8" i="1"/>
  <c r="FL8" i="1"/>
  <c r="FK7" i="1"/>
  <c r="FL7" i="1"/>
  <c r="FJ20" i="1"/>
  <c r="FJ14" i="1"/>
  <c r="FJ7" i="1"/>
  <c r="FJ17" i="1"/>
  <c r="FJ10" i="1"/>
  <c r="FJ23" i="1"/>
  <c r="FJ29" i="1"/>
  <c r="FJ24" i="1"/>
  <c r="FJ21" i="1"/>
  <c r="FJ16" i="1"/>
  <c r="FJ9" i="1"/>
  <c r="FJ19" i="1"/>
  <c r="FJ25" i="1"/>
  <c r="FJ8" i="1"/>
  <c r="FJ18" i="1"/>
  <c r="FJ12" i="1"/>
  <c r="FJ27" i="1"/>
  <c r="FJ30" i="1"/>
  <c r="FJ13" i="1"/>
  <c r="FJ22" i="1"/>
  <c r="FJ28" i="1"/>
  <c r="FD32" i="1"/>
  <c r="FE21" i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G21" i="1"/>
  <c r="FF21" i="1"/>
  <c r="FF20" i="1"/>
  <c r="FG20" i="1"/>
  <c r="FF19" i="1"/>
  <c r="FG19" i="1"/>
  <c r="FF18" i="1"/>
  <c r="FG18" i="1"/>
  <c r="FF17" i="1"/>
  <c r="FG17" i="1"/>
  <c r="FF16" i="1"/>
  <c r="FG16" i="1"/>
  <c r="FF14" i="1"/>
  <c r="FG14" i="1"/>
  <c r="FF13" i="1"/>
  <c r="FG13" i="1"/>
  <c r="FF12" i="1"/>
  <c r="FG12" i="1"/>
  <c r="FF10" i="1"/>
  <c r="FG10" i="1"/>
  <c r="FF9" i="1"/>
  <c r="FG9" i="1"/>
  <c r="FF8" i="1"/>
  <c r="FG8" i="1"/>
  <c r="FF7" i="1"/>
  <c r="FG7" i="1"/>
  <c r="FK32" i="1"/>
  <c r="FL32" i="1"/>
  <c r="FJ32" i="1"/>
  <c r="FE27" i="1"/>
  <c r="FE12" i="1"/>
  <c r="FE23" i="1"/>
  <c r="FE29" i="1"/>
  <c r="FE14" i="1"/>
  <c r="FE19" i="1"/>
  <c r="FE25" i="1"/>
  <c r="FE13" i="1"/>
  <c r="FE22" i="1"/>
  <c r="FE28" i="1"/>
  <c r="FE9" i="1"/>
  <c r="FE7" i="1"/>
  <c r="FE17" i="1"/>
  <c r="FE10" i="1"/>
  <c r="FE20" i="1"/>
  <c r="FE26" i="1"/>
  <c r="FE8" i="1"/>
  <c r="FE18" i="1"/>
  <c r="FE24" i="1"/>
  <c r="FE16" i="1"/>
  <c r="FE30" i="1"/>
  <c r="EY32" i="1"/>
  <c r="FF32" i="1"/>
  <c r="FG32" i="1"/>
  <c r="FE32" i="1"/>
  <c r="EZ28" i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/>
  <c r="FA18" i="1"/>
  <c r="FB18" i="1"/>
  <c r="FA17" i="1"/>
  <c r="FB17" i="1"/>
  <c r="FA16" i="1"/>
  <c r="FB16" i="1"/>
  <c r="FA14" i="1"/>
  <c r="FB14" i="1"/>
  <c r="FA13" i="1"/>
  <c r="FB13" i="1"/>
  <c r="FA12" i="1"/>
  <c r="FB12" i="1"/>
  <c r="FA10" i="1"/>
  <c r="FB10" i="1"/>
  <c r="FA9" i="1"/>
  <c r="FB9" i="1"/>
  <c r="FA8" i="1"/>
  <c r="FB8" i="1"/>
  <c r="FA7" i="1"/>
  <c r="FB7" i="1"/>
  <c r="EZ17" i="1"/>
  <c r="EZ29" i="1"/>
  <c r="EZ18" i="1"/>
  <c r="EZ26" i="1"/>
  <c r="EZ9" i="1"/>
  <c r="EZ14" i="1"/>
  <c r="EZ22" i="1"/>
  <c r="EZ30" i="1"/>
  <c r="EZ21" i="1"/>
  <c r="EZ19" i="1"/>
  <c r="EZ10" i="1"/>
  <c r="EZ27" i="1"/>
  <c r="EZ13" i="1"/>
  <c r="EZ20" i="1"/>
  <c r="EZ24" i="1"/>
  <c r="EZ25" i="1"/>
  <c r="EZ8" i="1"/>
  <c r="EZ16" i="1"/>
  <c r="EZ23" i="1"/>
  <c r="EZ7" i="1"/>
  <c r="EZ12" i="1"/>
  <c r="ET32" i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/>
  <c r="EV19" i="1"/>
  <c r="EW19" i="1"/>
  <c r="EV18" i="1"/>
  <c r="EW18" i="1"/>
  <c r="EV17" i="1"/>
  <c r="EW17" i="1"/>
  <c r="EV16" i="1"/>
  <c r="EW16" i="1"/>
  <c r="EV14" i="1"/>
  <c r="EW14" i="1"/>
  <c r="EV13" i="1"/>
  <c r="EW13" i="1"/>
  <c r="EV12" i="1"/>
  <c r="EW12" i="1"/>
  <c r="EV10" i="1"/>
  <c r="EW10" i="1"/>
  <c r="EV9" i="1"/>
  <c r="EW9" i="1"/>
  <c r="EV8" i="1"/>
  <c r="EW8" i="1"/>
  <c r="EW7" i="1"/>
  <c r="EV7" i="1"/>
  <c r="EZ32" i="1"/>
  <c r="EU28" i="1"/>
  <c r="FA32" i="1"/>
  <c r="FB32" i="1"/>
  <c r="EU12" i="1"/>
  <c r="EU13" i="1"/>
  <c r="EU21" i="1"/>
  <c r="EU26" i="1"/>
  <c r="EU29" i="1"/>
  <c r="EU18" i="1"/>
  <c r="EU30" i="1"/>
  <c r="EU22" i="1"/>
  <c r="EU14" i="1"/>
  <c r="EU10" i="1"/>
  <c r="EU19" i="1"/>
  <c r="EU27" i="1"/>
  <c r="EU7" i="1"/>
  <c r="EU16" i="1"/>
  <c r="EU23" i="1"/>
  <c r="EU17" i="1"/>
  <c r="EU25" i="1"/>
  <c r="EU8" i="1"/>
  <c r="EU9" i="1"/>
  <c r="EU20" i="1"/>
  <c r="EU24" i="1"/>
  <c r="EO32" i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/>
  <c r="EQ19" i="1"/>
  <c r="ER19" i="1"/>
  <c r="EQ18" i="1"/>
  <c r="ER18" i="1"/>
  <c r="EQ17" i="1"/>
  <c r="ER17" i="1"/>
  <c r="EQ16" i="1"/>
  <c r="ER16" i="1"/>
  <c r="EQ14" i="1"/>
  <c r="ER14" i="1"/>
  <c r="EQ13" i="1"/>
  <c r="ER13" i="1"/>
  <c r="EQ12" i="1"/>
  <c r="ER12" i="1"/>
  <c r="EQ10" i="1"/>
  <c r="ER10" i="1"/>
  <c r="EQ9" i="1"/>
  <c r="ER9" i="1"/>
  <c r="EQ8" i="1"/>
  <c r="ER8" i="1"/>
  <c r="EQ7" i="1"/>
  <c r="ER7" i="1"/>
  <c r="EU32" i="1"/>
  <c r="EP25" i="1"/>
  <c r="EV32" i="1"/>
  <c r="EW32" i="1"/>
  <c r="EP20" i="1"/>
  <c r="EP26" i="1"/>
  <c r="EP22" i="1"/>
  <c r="EP7" i="1"/>
  <c r="EP14" i="1"/>
  <c r="EP28" i="1"/>
  <c r="EP10" i="1"/>
  <c r="EP17" i="1"/>
  <c r="EP23" i="1"/>
  <c r="EP29" i="1"/>
  <c r="EP13" i="1"/>
  <c r="EP8" i="1"/>
  <c r="EP18" i="1"/>
  <c r="EP24" i="1"/>
  <c r="EP12" i="1"/>
  <c r="EP21" i="1"/>
  <c r="EP27" i="1"/>
  <c r="EP16" i="1"/>
  <c r="EP30" i="1"/>
  <c r="EP9" i="1"/>
  <c r="EP19" i="1"/>
  <c r="EJ32" i="1"/>
  <c r="EK28" i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/>
  <c r="EL18" i="1"/>
  <c r="EM18" i="1"/>
  <c r="EL17" i="1"/>
  <c r="EM17" i="1"/>
  <c r="EL16" i="1"/>
  <c r="EM16" i="1"/>
  <c r="EL14" i="1"/>
  <c r="EM14" i="1"/>
  <c r="EL13" i="1"/>
  <c r="EM13" i="1"/>
  <c r="EL12" i="1"/>
  <c r="EM12" i="1"/>
  <c r="EL10" i="1"/>
  <c r="EM10" i="1"/>
  <c r="EL9" i="1"/>
  <c r="EM9" i="1"/>
  <c r="EL8" i="1"/>
  <c r="EM8" i="1"/>
  <c r="EL7" i="1"/>
  <c r="EM7" i="1"/>
  <c r="EQ32" i="1"/>
  <c r="ER32" i="1"/>
  <c r="EP32" i="1"/>
  <c r="EK7" i="1"/>
  <c r="EK16" i="1"/>
  <c r="EK8" i="1"/>
  <c r="EK12" i="1"/>
  <c r="EK20" i="1"/>
  <c r="EK23" i="1"/>
  <c r="EK10" i="1"/>
  <c r="EK19" i="1"/>
  <c r="EK26" i="1"/>
  <c r="EK29" i="1"/>
  <c r="EK17" i="1"/>
  <c r="EK24" i="1"/>
  <c r="EK27" i="1"/>
  <c r="EK30" i="1"/>
  <c r="EK14" i="1"/>
  <c r="EK22" i="1"/>
  <c r="EK9" i="1"/>
  <c r="EK13" i="1"/>
  <c r="EK18" i="1"/>
  <c r="EK21" i="1"/>
  <c r="EK25" i="1"/>
  <c r="EE32" i="1"/>
  <c r="EL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/>
  <c r="EG17" i="1"/>
  <c r="EH17" i="1"/>
  <c r="EG16" i="1"/>
  <c r="EH16" i="1"/>
  <c r="EG14" i="1"/>
  <c r="EH14" i="1"/>
  <c r="EG13" i="1"/>
  <c r="EH13" i="1"/>
  <c r="EG12" i="1"/>
  <c r="EH12" i="1"/>
  <c r="EG10" i="1"/>
  <c r="EH10" i="1"/>
  <c r="EG9" i="1"/>
  <c r="EH9" i="1"/>
  <c r="EG8" i="1"/>
  <c r="EH8" i="1"/>
  <c r="EG7" i="1"/>
  <c r="EH7" i="1"/>
  <c r="EK32" i="1"/>
  <c r="EF7" i="1"/>
  <c r="EM32" i="1"/>
  <c r="EF13" i="1"/>
  <c r="EF21" i="1"/>
  <c r="EF25" i="1"/>
  <c r="EF28" i="1"/>
  <c r="EF9" i="1"/>
  <c r="EF18" i="1"/>
  <c r="EF26" i="1"/>
  <c r="EF10" i="1"/>
  <c r="EF19" i="1"/>
  <c r="EF22" i="1"/>
  <c r="EF14" i="1"/>
  <c r="EF29" i="1"/>
  <c r="EF12" i="1"/>
  <c r="EF16" i="1"/>
  <c r="EF20" i="1"/>
  <c r="EF23" i="1"/>
  <c r="EF27" i="1"/>
  <c r="EF24" i="1"/>
  <c r="EF8" i="1"/>
  <c r="EF17" i="1"/>
  <c r="EF30" i="1"/>
  <c r="DY32" i="1"/>
  <c r="DZ32" i="1"/>
  <c r="EA13" i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/>
  <c r="EB19" i="1"/>
  <c r="EC19" i="1"/>
  <c r="EB18" i="1"/>
  <c r="EC18" i="1"/>
  <c r="EB17" i="1"/>
  <c r="EC17" i="1"/>
  <c r="EB16" i="1"/>
  <c r="EC16" i="1"/>
  <c r="EB14" i="1"/>
  <c r="EC14" i="1"/>
  <c r="EB13" i="1"/>
  <c r="EC13" i="1"/>
  <c r="EB12" i="1"/>
  <c r="EC12" i="1"/>
  <c r="EB10" i="1"/>
  <c r="EC10" i="1"/>
  <c r="EB9" i="1"/>
  <c r="EC9" i="1"/>
  <c r="EB8" i="1"/>
  <c r="EC8" i="1"/>
  <c r="EB7" i="1"/>
  <c r="EC7" i="1"/>
  <c r="EF32" i="1"/>
  <c r="EG32" i="1"/>
  <c r="EH32" i="1"/>
  <c r="EA18" i="1"/>
  <c r="EA9" i="1"/>
  <c r="EA19" i="1"/>
  <c r="EA26" i="1"/>
  <c r="EA29" i="1"/>
  <c r="EA10" i="1"/>
  <c r="EA7" i="1"/>
  <c r="EA16" i="1"/>
  <c r="EA23" i="1"/>
  <c r="EA22" i="1"/>
  <c r="EA20" i="1"/>
  <c r="EA24" i="1"/>
  <c r="EA27" i="1"/>
  <c r="EA30" i="1"/>
  <c r="EA28" i="1"/>
  <c r="EA12" i="1"/>
  <c r="EA14" i="1"/>
  <c r="EA8" i="1"/>
  <c r="EA17" i="1"/>
  <c r="EA25" i="1"/>
  <c r="EA21" i="1"/>
  <c r="DU32" i="1"/>
  <c r="EB32" i="1"/>
  <c r="EC32" i="1"/>
  <c r="DT32" i="1"/>
  <c r="DW31" i="1"/>
  <c r="EA32" i="1"/>
  <c r="DV25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/>
  <c r="DW19" i="1"/>
  <c r="DX19" i="1"/>
  <c r="DW18" i="1"/>
  <c r="DX18" i="1"/>
  <c r="DW17" i="1"/>
  <c r="DX17" i="1"/>
  <c r="DW16" i="1"/>
  <c r="DX16" i="1"/>
  <c r="DW14" i="1"/>
  <c r="DX14" i="1"/>
  <c r="DW13" i="1"/>
  <c r="DX13" i="1"/>
  <c r="DW12" i="1"/>
  <c r="DX12" i="1"/>
  <c r="DW10" i="1"/>
  <c r="DX10" i="1"/>
  <c r="DW9" i="1"/>
  <c r="DX9" i="1"/>
  <c r="DW8" i="1"/>
  <c r="DX8" i="1"/>
  <c r="DW7" i="1"/>
  <c r="DX7" i="1"/>
  <c r="DV7" i="1"/>
  <c r="DV21" i="1"/>
  <c r="DV8" i="1"/>
  <c r="DV9" i="1"/>
  <c r="DV24" i="1"/>
  <c r="DV13" i="1"/>
  <c r="DV17" i="1"/>
  <c r="DV28" i="1"/>
  <c r="DV18" i="1"/>
  <c r="DV10" i="1"/>
  <c r="DV14" i="1"/>
  <c r="DV22" i="1"/>
  <c r="DV26" i="1"/>
  <c r="DV19" i="1"/>
  <c r="DV30" i="1"/>
  <c r="DV12" i="1"/>
  <c r="DV16" i="1"/>
  <c r="DV20" i="1"/>
  <c r="DV23" i="1"/>
  <c r="DV27" i="1"/>
  <c r="DV29" i="1"/>
  <c r="P15" i="1"/>
  <c r="S15" i="1"/>
  <c r="V15" i="1"/>
  <c r="Y15" i="1"/>
  <c r="P16" i="1"/>
  <c r="S16" i="1"/>
  <c r="V16" i="1"/>
  <c r="Y16" i="1"/>
  <c r="BO16" i="1"/>
  <c r="BP16" i="1"/>
  <c r="BT16" i="1"/>
  <c r="BU16" i="1"/>
  <c r="BY16" i="1"/>
  <c r="BZ16" i="1"/>
  <c r="CD16" i="1"/>
  <c r="CE16" i="1"/>
  <c r="CI16" i="1"/>
  <c r="CJ16" i="1"/>
  <c r="CN16" i="1"/>
  <c r="CO16" i="1"/>
  <c r="CS16" i="1"/>
  <c r="CT16" i="1"/>
  <c r="CX16" i="1"/>
  <c r="CY16" i="1"/>
  <c r="DC16" i="1"/>
  <c r="DD16" i="1"/>
  <c r="DH16" i="1"/>
  <c r="DI16" i="1"/>
  <c r="DM16" i="1"/>
  <c r="DN16" i="1"/>
  <c r="DR16" i="1"/>
  <c r="DS16" i="1"/>
  <c r="P17" i="1"/>
  <c r="S17" i="1"/>
  <c r="V17" i="1"/>
  <c r="Y17" i="1"/>
  <c r="BO17" i="1"/>
  <c r="BP17" i="1"/>
  <c r="BT17" i="1"/>
  <c r="BU17" i="1"/>
  <c r="BY17" i="1"/>
  <c r="BZ17" i="1"/>
  <c r="CD17" i="1"/>
  <c r="CE17" i="1"/>
  <c r="CI17" i="1"/>
  <c r="CJ17" i="1"/>
  <c r="CN17" i="1"/>
  <c r="CO17" i="1"/>
  <c r="CS17" i="1"/>
  <c r="CT17" i="1"/>
  <c r="CX17" i="1"/>
  <c r="CY17" i="1"/>
  <c r="DC17" i="1"/>
  <c r="DD17" i="1"/>
  <c r="DH17" i="1"/>
  <c r="DI17" i="1"/>
  <c r="DM17" i="1"/>
  <c r="DN17" i="1"/>
  <c r="DR17" i="1"/>
  <c r="DS17" i="1"/>
  <c r="BO18" i="1"/>
  <c r="BP18" i="1"/>
  <c r="BT18" i="1"/>
  <c r="BU18" i="1"/>
  <c r="BY18" i="1"/>
  <c r="BZ18" i="1"/>
  <c r="CD18" i="1"/>
  <c r="CE18" i="1"/>
  <c r="CI18" i="1"/>
  <c r="CJ18" i="1"/>
  <c r="CN18" i="1"/>
  <c r="CO18" i="1"/>
  <c r="CS18" i="1"/>
  <c r="CT18" i="1"/>
  <c r="CX18" i="1"/>
  <c r="CY18" i="1"/>
  <c r="DC18" i="1"/>
  <c r="DD18" i="1"/>
  <c r="DH18" i="1"/>
  <c r="DI18" i="1"/>
  <c r="DM18" i="1"/>
  <c r="DN18" i="1"/>
  <c r="DR18" i="1"/>
  <c r="DS18" i="1"/>
  <c r="P19" i="1"/>
  <c r="S19" i="1"/>
  <c r="V19" i="1"/>
  <c r="Y19" i="1"/>
  <c r="BO19" i="1"/>
  <c r="BP19" i="1"/>
  <c r="BT19" i="1"/>
  <c r="BU19" i="1"/>
  <c r="BY19" i="1"/>
  <c r="BZ19" i="1"/>
  <c r="CD19" i="1"/>
  <c r="CE19" i="1"/>
  <c r="CI19" i="1"/>
  <c r="CJ19" i="1"/>
  <c r="CN19" i="1"/>
  <c r="CO19" i="1"/>
  <c r="CS19" i="1"/>
  <c r="CT19" i="1"/>
  <c r="CX19" i="1"/>
  <c r="CY19" i="1"/>
  <c r="DC19" i="1"/>
  <c r="DD19" i="1"/>
  <c r="DH19" i="1"/>
  <c r="DI19" i="1"/>
  <c r="DM19" i="1"/>
  <c r="DN19" i="1"/>
  <c r="DR19" i="1"/>
  <c r="DS19" i="1"/>
  <c r="P20" i="1"/>
  <c r="S20" i="1"/>
  <c r="V20" i="1"/>
  <c r="Y20" i="1"/>
  <c r="BO20" i="1"/>
  <c r="BP20" i="1"/>
  <c r="BT20" i="1"/>
  <c r="BU20" i="1"/>
  <c r="BY20" i="1"/>
  <c r="BZ20" i="1"/>
  <c r="CD20" i="1"/>
  <c r="CE20" i="1"/>
  <c r="CI20" i="1"/>
  <c r="CJ20" i="1"/>
  <c r="CN20" i="1"/>
  <c r="CO20" i="1"/>
  <c r="CS20" i="1"/>
  <c r="CT20" i="1"/>
  <c r="CX20" i="1"/>
  <c r="CY20" i="1"/>
  <c r="DC20" i="1"/>
  <c r="DD20" i="1"/>
  <c r="DH20" i="1"/>
  <c r="DI20" i="1"/>
  <c r="DM20" i="1"/>
  <c r="DN20" i="1"/>
  <c r="DR20" i="1"/>
  <c r="DS20" i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V32" i="1"/>
  <c r="DP32" i="1"/>
  <c r="DW32" i="1"/>
  <c r="DX32" i="1"/>
  <c r="DO32" i="1"/>
  <c r="DR30" i="1"/>
  <c r="DS30" i="1"/>
  <c r="DR14" i="1"/>
  <c r="DS14" i="1"/>
  <c r="DR13" i="1"/>
  <c r="DS13" i="1"/>
  <c r="DR12" i="1"/>
  <c r="DS12" i="1"/>
  <c r="DR10" i="1"/>
  <c r="DS10" i="1"/>
  <c r="DR9" i="1"/>
  <c r="DS9" i="1"/>
  <c r="DR8" i="1"/>
  <c r="DS8" i="1"/>
  <c r="DR7" i="1"/>
  <c r="DS7" i="1"/>
  <c r="DQ16" i="1"/>
  <c r="DQ17" i="1"/>
  <c r="DQ23" i="1"/>
  <c r="DQ29" i="1"/>
  <c r="DQ21" i="1"/>
  <c r="DQ25" i="1"/>
  <c r="DQ26" i="1"/>
  <c r="DQ24" i="1"/>
  <c r="DQ28" i="1"/>
  <c r="DQ27" i="1"/>
  <c r="DQ18" i="1"/>
  <c r="DQ19" i="1"/>
  <c r="DQ20" i="1"/>
  <c r="DQ22" i="1"/>
  <c r="DQ8" i="1"/>
  <c r="DQ9" i="1"/>
  <c r="DQ13" i="1"/>
  <c r="DQ14" i="1"/>
  <c r="DQ10" i="1"/>
  <c r="DQ30" i="1"/>
  <c r="DQ7" i="1"/>
  <c r="DQ12" i="1"/>
  <c r="DK32" i="1"/>
  <c r="DJ32" i="1"/>
  <c r="DM30" i="1"/>
  <c r="DN30" i="1"/>
  <c r="DM14" i="1"/>
  <c r="DN14" i="1"/>
  <c r="DM13" i="1"/>
  <c r="DN13" i="1"/>
  <c r="DM12" i="1"/>
  <c r="DN12" i="1"/>
  <c r="DM10" i="1"/>
  <c r="DN10" i="1"/>
  <c r="DM9" i="1"/>
  <c r="DN9" i="1"/>
  <c r="DM8" i="1"/>
  <c r="DN8" i="1"/>
  <c r="DN7" i="1"/>
  <c r="DM7" i="1"/>
  <c r="DQ32" i="1"/>
  <c r="DR32" i="1"/>
  <c r="DS32" i="1"/>
  <c r="DL23" i="1"/>
  <c r="DL18" i="1"/>
  <c r="DL20" i="1"/>
  <c r="DL24" i="1"/>
  <c r="DL28" i="1"/>
  <c r="DL26" i="1"/>
  <c r="DL27" i="1"/>
  <c r="DL19" i="1"/>
  <c r="DL21" i="1"/>
  <c r="DL22" i="1"/>
  <c r="DL25" i="1"/>
  <c r="DL16" i="1"/>
  <c r="DL17" i="1"/>
  <c r="DL29" i="1"/>
  <c r="DL9" i="1"/>
  <c r="DL7" i="1"/>
  <c r="DL12" i="1"/>
  <c r="DL14" i="1"/>
  <c r="DL30" i="1"/>
  <c r="DL10" i="1"/>
  <c r="DL8" i="1"/>
  <c r="DL13" i="1"/>
  <c r="DF32" i="1"/>
  <c r="DE32" i="1"/>
  <c r="DH30" i="1"/>
  <c r="DI30" i="1"/>
  <c r="DH14" i="1"/>
  <c r="DI14" i="1"/>
  <c r="DH13" i="1"/>
  <c r="DI13" i="1"/>
  <c r="DH12" i="1"/>
  <c r="DI12" i="1"/>
  <c r="DH10" i="1"/>
  <c r="DI10" i="1"/>
  <c r="DH9" i="1"/>
  <c r="DI9" i="1"/>
  <c r="DH8" i="1"/>
  <c r="DI8" i="1"/>
  <c r="DH7" i="1"/>
  <c r="DI7" i="1"/>
  <c r="DG27" i="1"/>
  <c r="DG18" i="1"/>
  <c r="DG19" i="1"/>
  <c r="DG20" i="1"/>
  <c r="DG21" i="1"/>
  <c r="DG22" i="1"/>
  <c r="DG24" i="1"/>
  <c r="DG25" i="1"/>
  <c r="DG26" i="1"/>
  <c r="DG16" i="1"/>
  <c r="DG17" i="1"/>
  <c r="DG23" i="1"/>
  <c r="DG29" i="1"/>
  <c r="DG28" i="1"/>
  <c r="DM32" i="1"/>
  <c r="DN32" i="1"/>
  <c r="DL32" i="1"/>
  <c r="DG10" i="1"/>
  <c r="DG13" i="1"/>
  <c r="DG7" i="1"/>
  <c r="DG12" i="1"/>
  <c r="DG8" i="1"/>
  <c r="DG9" i="1"/>
  <c r="DG14" i="1"/>
  <c r="DG30" i="1"/>
  <c r="CZ32" i="1"/>
  <c r="DA32" i="1"/>
  <c r="DH32" i="1"/>
  <c r="DI32" i="1"/>
  <c r="DB16" i="1"/>
  <c r="DB28" i="1"/>
  <c r="DB29" i="1"/>
  <c r="DB27" i="1"/>
  <c r="DB18" i="1"/>
  <c r="DB19" i="1"/>
  <c r="DB20" i="1"/>
  <c r="DB21" i="1"/>
  <c r="DB22" i="1"/>
  <c r="DB23" i="1"/>
  <c r="DB24" i="1"/>
  <c r="DB25" i="1"/>
  <c r="DB26" i="1"/>
  <c r="DB17" i="1"/>
  <c r="DG32" i="1"/>
  <c r="DC30" i="1"/>
  <c r="DD30" i="1"/>
  <c r="DC14" i="1"/>
  <c r="DD14" i="1"/>
  <c r="DC13" i="1"/>
  <c r="DD13" i="1"/>
  <c r="DC12" i="1"/>
  <c r="DD12" i="1"/>
  <c r="DC10" i="1"/>
  <c r="DD10" i="1"/>
  <c r="DC9" i="1"/>
  <c r="DD9" i="1"/>
  <c r="DC8" i="1"/>
  <c r="DD8" i="1"/>
  <c r="DC7" i="1"/>
  <c r="DD7" i="1"/>
  <c r="DB12" i="1"/>
  <c r="DB14" i="1"/>
  <c r="DB9" i="1"/>
  <c r="DB10" i="1"/>
  <c r="DB7" i="1"/>
  <c r="DB8" i="1"/>
  <c r="DB13" i="1"/>
  <c r="DB30" i="1"/>
  <c r="CV32" i="1"/>
  <c r="CU32" i="1"/>
  <c r="CX30" i="1"/>
  <c r="CY30" i="1"/>
  <c r="CX14" i="1"/>
  <c r="CY14" i="1"/>
  <c r="CX13" i="1"/>
  <c r="CY13" i="1"/>
  <c r="CX12" i="1"/>
  <c r="CY12" i="1"/>
  <c r="CX10" i="1"/>
  <c r="CY10" i="1"/>
  <c r="CX9" i="1"/>
  <c r="CY9" i="1"/>
  <c r="CX8" i="1"/>
  <c r="CY8" i="1"/>
  <c r="CX7" i="1"/>
  <c r="CY7" i="1"/>
  <c r="CW28" i="1"/>
  <c r="CW27" i="1"/>
  <c r="CW16" i="1"/>
  <c r="CW18" i="1"/>
  <c r="CW19" i="1"/>
  <c r="CW20" i="1"/>
  <c r="CW21" i="1"/>
  <c r="CW22" i="1"/>
  <c r="CW24" i="1"/>
  <c r="CW25" i="1"/>
  <c r="CW26" i="1"/>
  <c r="CW17" i="1"/>
  <c r="CW23" i="1"/>
  <c r="CW29" i="1"/>
  <c r="CW9" i="1"/>
  <c r="CW10" i="1"/>
  <c r="DB32" i="1"/>
  <c r="DC32" i="1"/>
  <c r="DD32" i="1"/>
  <c r="CW7" i="1"/>
  <c r="CW12" i="1"/>
  <c r="CW8" i="1"/>
  <c r="CW13" i="1"/>
  <c r="CW30" i="1"/>
  <c r="CW14" i="1"/>
  <c r="CQ32" i="1"/>
  <c r="CP32" i="1"/>
  <c r="CS30" i="1"/>
  <c r="CT30" i="1"/>
  <c r="CS14" i="1"/>
  <c r="CT14" i="1"/>
  <c r="CS13" i="1"/>
  <c r="CT13" i="1"/>
  <c r="CS12" i="1"/>
  <c r="CT12" i="1"/>
  <c r="CS10" i="1"/>
  <c r="CT10" i="1"/>
  <c r="CS9" i="1"/>
  <c r="CT9" i="1"/>
  <c r="CS8" i="1"/>
  <c r="CT8" i="1"/>
  <c r="CS7" i="1"/>
  <c r="CT7" i="1"/>
  <c r="CR10" i="1"/>
  <c r="CR18" i="1"/>
  <c r="CR19" i="1"/>
  <c r="CR20" i="1"/>
  <c r="CR21" i="1"/>
  <c r="CR22" i="1"/>
  <c r="CR24" i="1"/>
  <c r="CR25" i="1"/>
  <c r="CR26" i="1"/>
  <c r="CR16" i="1"/>
  <c r="CR17" i="1"/>
  <c r="CR29" i="1"/>
  <c r="CR27" i="1"/>
  <c r="CR23" i="1"/>
  <c r="CR28" i="1"/>
  <c r="CW32" i="1"/>
  <c r="CX32" i="1"/>
  <c r="CY32" i="1"/>
  <c r="CR8" i="1"/>
  <c r="CR7" i="1"/>
  <c r="CR13" i="1"/>
  <c r="CR14" i="1"/>
  <c r="CR9" i="1"/>
  <c r="CR30" i="1"/>
  <c r="CR12" i="1"/>
  <c r="CL32" i="1"/>
  <c r="CK32" i="1"/>
  <c r="CS32" i="1"/>
  <c r="CT32" i="1"/>
  <c r="CM27" i="1"/>
  <c r="CM23" i="1"/>
  <c r="CM28" i="1"/>
  <c r="CM29" i="1"/>
  <c r="CM18" i="1"/>
  <c r="CM19" i="1"/>
  <c r="CM20" i="1"/>
  <c r="CM21" i="1"/>
  <c r="CM22" i="1"/>
  <c r="CM24" i="1"/>
  <c r="CM25" i="1"/>
  <c r="CM26" i="1"/>
  <c r="CM16" i="1"/>
  <c r="CM17" i="1"/>
  <c r="CR32" i="1"/>
  <c r="CM30" i="1"/>
  <c r="CN30" i="1"/>
  <c r="CO30" i="1"/>
  <c r="CN14" i="1"/>
  <c r="CO14" i="1"/>
  <c r="CN13" i="1"/>
  <c r="CO13" i="1"/>
  <c r="CN12" i="1"/>
  <c r="CO12" i="1"/>
  <c r="CN10" i="1"/>
  <c r="CO10" i="1"/>
  <c r="CN9" i="1"/>
  <c r="CO9" i="1"/>
  <c r="CN8" i="1"/>
  <c r="CO8" i="1"/>
  <c r="CN7" i="1"/>
  <c r="CO7" i="1"/>
  <c r="CG32" i="1"/>
  <c r="CF32" i="1"/>
  <c r="CI30" i="1"/>
  <c r="CJ30" i="1"/>
  <c r="CI14" i="1"/>
  <c r="CJ14" i="1"/>
  <c r="CI13" i="1"/>
  <c r="CJ13" i="1"/>
  <c r="CI12" i="1"/>
  <c r="CJ12" i="1"/>
  <c r="CI10" i="1"/>
  <c r="CJ10" i="1"/>
  <c r="CI9" i="1"/>
  <c r="CJ9" i="1"/>
  <c r="CI8" i="1"/>
  <c r="CJ8" i="1"/>
  <c r="CI7" i="1"/>
  <c r="CJ7" i="1"/>
  <c r="CB32" i="1"/>
  <c r="CA32" i="1"/>
  <c r="CD30" i="1"/>
  <c r="CE30" i="1"/>
  <c r="CD14" i="1"/>
  <c r="CE14" i="1"/>
  <c r="CD13" i="1"/>
  <c r="CE13" i="1"/>
  <c r="CD12" i="1"/>
  <c r="CE12" i="1"/>
  <c r="CD10" i="1"/>
  <c r="CE10" i="1"/>
  <c r="CD9" i="1"/>
  <c r="CE9" i="1"/>
  <c r="CD8" i="1"/>
  <c r="CE8" i="1"/>
  <c r="CD7" i="1"/>
  <c r="CE7" i="1"/>
  <c r="BW32" i="1"/>
  <c r="BY7" i="1"/>
  <c r="BZ7" i="1"/>
  <c r="BV32" i="1"/>
  <c r="BY30" i="1"/>
  <c r="BZ30" i="1"/>
  <c r="BY14" i="1"/>
  <c r="BZ14" i="1"/>
  <c r="BY13" i="1"/>
  <c r="BZ13" i="1"/>
  <c r="BY12" i="1"/>
  <c r="BZ12" i="1"/>
  <c r="BY10" i="1"/>
  <c r="BZ10" i="1"/>
  <c r="BY9" i="1"/>
  <c r="BZ9" i="1"/>
  <c r="BY8" i="1"/>
  <c r="BZ8" i="1"/>
  <c r="BR32" i="1"/>
  <c r="BQ32" i="1"/>
  <c r="BT30" i="1"/>
  <c r="BU30" i="1"/>
  <c r="BT14" i="1"/>
  <c r="BU14" i="1"/>
  <c r="BT13" i="1"/>
  <c r="BU13" i="1"/>
  <c r="BT12" i="1"/>
  <c r="BU12" i="1"/>
  <c r="BT10" i="1"/>
  <c r="BU10" i="1"/>
  <c r="BT9" i="1"/>
  <c r="BU9" i="1"/>
  <c r="BT8" i="1"/>
  <c r="BU8" i="1"/>
  <c r="BT7" i="1"/>
  <c r="BU7" i="1"/>
  <c r="BO30" i="1"/>
  <c r="BP30" i="1"/>
  <c r="BO14" i="1"/>
  <c r="BP14" i="1"/>
  <c r="BO13" i="1"/>
  <c r="BP13" i="1"/>
  <c r="BO12" i="1"/>
  <c r="BP12" i="1"/>
  <c r="BO10" i="1"/>
  <c r="BP10" i="1"/>
  <c r="BO9" i="1"/>
  <c r="BP9" i="1"/>
  <c r="BO8" i="1"/>
  <c r="BP8" i="1"/>
  <c r="BO7" i="1"/>
  <c r="BP7" i="1"/>
  <c r="BM32" i="1"/>
  <c r="BL32" i="1"/>
  <c r="AM32" i="1"/>
  <c r="AL32" i="1"/>
  <c r="AJ32" i="1"/>
  <c r="AI32" i="1"/>
  <c r="AG32" i="1"/>
  <c r="AF32" i="1"/>
  <c r="AD32" i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K32" i="1"/>
  <c r="I32" i="1"/>
  <c r="F32" i="1"/>
  <c r="C32" i="1"/>
  <c r="H32" i="1"/>
  <c r="E32" i="1"/>
  <c r="P7" i="1"/>
  <c r="P9" i="1"/>
  <c r="P10" i="1"/>
  <c r="P8" i="1"/>
  <c r="B32" i="1"/>
  <c r="J15" i="1"/>
  <c r="J20" i="1"/>
  <c r="J22" i="1"/>
  <c r="J24" i="1"/>
  <c r="J26" i="1"/>
  <c r="J19" i="1"/>
  <c r="J21" i="1"/>
  <c r="J23" i="1"/>
  <c r="J25" i="1"/>
  <c r="J16" i="1"/>
  <c r="J17" i="1"/>
  <c r="AH15" i="1"/>
  <c r="AH28" i="1"/>
  <c r="AH27" i="1"/>
  <c r="AH17" i="1"/>
  <c r="AH18" i="1"/>
  <c r="AH19" i="1"/>
  <c r="AH20" i="1"/>
  <c r="AH21" i="1"/>
  <c r="AH22" i="1"/>
  <c r="AH23" i="1"/>
  <c r="AH24" i="1"/>
  <c r="AH25" i="1"/>
  <c r="AH26" i="1"/>
  <c r="AH16" i="1"/>
  <c r="BS27" i="1"/>
  <c r="BS18" i="1"/>
  <c r="BS19" i="1"/>
  <c r="BS20" i="1"/>
  <c r="BS21" i="1"/>
  <c r="BS22" i="1"/>
  <c r="BS24" i="1"/>
  <c r="BS25" i="1"/>
  <c r="BS26" i="1"/>
  <c r="BS16" i="1"/>
  <c r="BS17" i="1"/>
  <c r="BS29" i="1"/>
  <c r="BS23" i="1"/>
  <c r="BS28" i="1"/>
  <c r="AK15" i="1"/>
  <c r="AK28" i="1"/>
  <c r="AK18" i="1"/>
  <c r="AK19" i="1"/>
  <c r="AK21" i="1"/>
  <c r="AK23" i="1"/>
  <c r="AK24" i="1"/>
  <c r="AK25" i="1"/>
  <c r="AK22" i="1"/>
  <c r="AK27" i="1"/>
  <c r="AK20" i="1"/>
  <c r="AK26" i="1"/>
  <c r="AK16" i="1"/>
  <c r="AK17" i="1"/>
  <c r="AN27" i="1"/>
  <c r="AN15" i="1"/>
  <c r="AN28" i="1"/>
  <c r="AN18" i="1"/>
  <c r="AN19" i="1"/>
  <c r="AN20" i="1"/>
  <c r="AN21" i="1"/>
  <c r="AN22" i="1"/>
  <c r="AN23" i="1"/>
  <c r="AN24" i="1"/>
  <c r="AN25" i="1"/>
  <c r="AN26" i="1"/>
  <c r="AN16" i="1"/>
  <c r="AN17" i="1"/>
  <c r="CC7" i="1"/>
  <c r="CC24" i="1"/>
  <c r="CC25" i="1"/>
  <c r="CC16" i="1"/>
  <c r="CC17" i="1"/>
  <c r="CC23" i="1"/>
  <c r="CC29" i="1"/>
  <c r="CC26" i="1"/>
  <c r="CC28" i="1"/>
  <c r="CC27" i="1"/>
  <c r="CC18" i="1"/>
  <c r="CC19" i="1"/>
  <c r="CC20" i="1"/>
  <c r="CC21" i="1"/>
  <c r="CC22" i="1"/>
  <c r="M7" i="1"/>
  <c r="M15" i="1"/>
  <c r="M19" i="1"/>
  <c r="M20" i="1"/>
  <c r="M21" i="1"/>
  <c r="M22" i="1"/>
  <c r="M23" i="1"/>
  <c r="M24" i="1"/>
  <c r="M25" i="1"/>
  <c r="M26" i="1"/>
  <c r="M16" i="1"/>
  <c r="M17" i="1"/>
  <c r="D26" i="1"/>
  <c r="D19" i="1"/>
  <c r="D20" i="1"/>
  <c r="D21" i="1"/>
  <c r="D22" i="1"/>
  <c r="D23" i="1"/>
  <c r="D24" i="1"/>
  <c r="D25" i="1"/>
  <c r="D16" i="1"/>
  <c r="D17" i="1"/>
  <c r="D15" i="1"/>
  <c r="AE10" i="1"/>
  <c r="AE15" i="1"/>
  <c r="AE19" i="1"/>
  <c r="AE20" i="1"/>
  <c r="AE21" i="1"/>
  <c r="AE22" i="1"/>
  <c r="AE23" i="1"/>
  <c r="AE24" i="1"/>
  <c r="AE25" i="1"/>
  <c r="AE26" i="1"/>
  <c r="AE16" i="1"/>
  <c r="AE17" i="1"/>
  <c r="BN28" i="1"/>
  <c r="BN29" i="1"/>
  <c r="BN27" i="1"/>
  <c r="BN18" i="1"/>
  <c r="BN19" i="1"/>
  <c r="BN20" i="1"/>
  <c r="BN21" i="1"/>
  <c r="BN22" i="1"/>
  <c r="BN23" i="1"/>
  <c r="BN24" i="1"/>
  <c r="BN25" i="1"/>
  <c r="BN26" i="1"/>
  <c r="BN16" i="1"/>
  <c r="BN17" i="1"/>
  <c r="CH27" i="1"/>
  <c r="CH26" i="1"/>
  <c r="CH29" i="1"/>
  <c r="CH18" i="1"/>
  <c r="CH19" i="1"/>
  <c r="CH20" i="1"/>
  <c r="CH21" i="1"/>
  <c r="CH22" i="1"/>
  <c r="CH23" i="1"/>
  <c r="CH24" i="1"/>
  <c r="CH25" i="1"/>
  <c r="CH28" i="1"/>
  <c r="CH16" i="1"/>
  <c r="CH17" i="1"/>
  <c r="BX23" i="1"/>
  <c r="BX27" i="1"/>
  <c r="BX20" i="1"/>
  <c r="BX28" i="1"/>
  <c r="BX18" i="1"/>
  <c r="BX26" i="1"/>
  <c r="BX19" i="1"/>
  <c r="BX21" i="1"/>
  <c r="BX22" i="1"/>
  <c r="BX24" i="1"/>
  <c r="BX25" i="1"/>
  <c r="BX16" i="1"/>
  <c r="BX17" i="1"/>
  <c r="BX29" i="1"/>
  <c r="G7" i="1"/>
  <c r="G15" i="1"/>
  <c r="G17" i="1"/>
  <c r="G16" i="1"/>
  <c r="G19" i="1"/>
  <c r="G20" i="1"/>
  <c r="G21" i="1"/>
  <c r="G22" i="1"/>
  <c r="G23" i="1"/>
  <c r="G24" i="1"/>
  <c r="G25" i="1"/>
  <c r="G26" i="1"/>
  <c r="CC9" i="1"/>
  <c r="CC30" i="1"/>
  <c r="CC12" i="1"/>
  <c r="CC13" i="1"/>
  <c r="CC14" i="1"/>
  <c r="CH13" i="1"/>
  <c r="CC8" i="1"/>
  <c r="CC10" i="1"/>
  <c r="BX30" i="1"/>
  <c r="J13" i="1"/>
  <c r="BN7" i="1"/>
  <c r="BX13" i="1"/>
  <c r="J8" i="1"/>
  <c r="BN30" i="1"/>
  <c r="BN8" i="1"/>
  <c r="J7" i="1"/>
  <c r="G9" i="1"/>
  <c r="G11" i="1"/>
  <c r="J12" i="1"/>
  <c r="G12" i="1"/>
  <c r="BO32" i="1"/>
  <c r="BP32" i="1"/>
  <c r="G8" i="1"/>
  <c r="D11" i="1"/>
  <c r="AN8" i="1"/>
  <c r="AK11" i="1"/>
  <c r="AN11" i="1"/>
  <c r="BN9" i="1"/>
  <c r="BS9" i="1"/>
  <c r="CH12" i="1"/>
  <c r="BN10" i="1"/>
  <c r="BS14" i="1"/>
  <c r="BS10" i="1"/>
  <c r="S32" i="1"/>
  <c r="BS13" i="1"/>
  <c r="BN12" i="1"/>
  <c r="BN14" i="1"/>
  <c r="J10" i="1"/>
  <c r="J11" i="1"/>
  <c r="BS7" i="1"/>
  <c r="J9" i="1"/>
  <c r="AE13" i="1"/>
  <c r="CH7" i="1"/>
  <c r="BS30" i="1"/>
  <c r="AE12" i="1"/>
  <c r="BN13" i="1"/>
  <c r="BT32" i="1"/>
  <c r="BU32" i="1"/>
  <c r="CH9" i="1"/>
  <c r="BS8" i="1"/>
  <c r="BY32" i="1"/>
  <c r="BZ32" i="1"/>
  <c r="BS12" i="1"/>
  <c r="AK12" i="1"/>
  <c r="AK8" i="1"/>
  <c r="V32" i="1"/>
  <c r="AK13" i="1"/>
  <c r="M11" i="1"/>
  <c r="AK7" i="1"/>
  <c r="AK9" i="1"/>
  <c r="AK10" i="1"/>
  <c r="AH10" i="1"/>
  <c r="Y32" i="1"/>
  <c r="AH9" i="1"/>
  <c r="CH10" i="1"/>
  <c r="AH13" i="1"/>
  <c r="P32" i="1"/>
  <c r="CH8" i="1"/>
  <c r="AH11" i="1"/>
  <c r="AH12" i="1"/>
  <c r="CI32" i="1"/>
  <c r="CJ32" i="1"/>
  <c r="CH14" i="1"/>
  <c r="M8" i="1"/>
  <c r="AH8" i="1"/>
  <c r="G13" i="1"/>
  <c r="AH7" i="1"/>
  <c r="CH30" i="1"/>
  <c r="G10" i="1"/>
  <c r="CM13" i="1"/>
  <c r="M13" i="1"/>
  <c r="AN9" i="1"/>
  <c r="M10" i="1"/>
  <c r="AE7" i="1"/>
  <c r="BX9" i="1"/>
  <c r="D13" i="1"/>
  <c r="AN12" i="1"/>
  <c r="AN13" i="1"/>
  <c r="AE8" i="1"/>
  <c r="BX8" i="1"/>
  <c r="AE9" i="1"/>
  <c r="CM12" i="1"/>
  <c r="D10" i="1"/>
  <c r="BX12" i="1"/>
  <c r="M12" i="1"/>
  <c r="CM8" i="1"/>
  <c r="CM9" i="1"/>
  <c r="M9" i="1"/>
  <c r="D8" i="1"/>
  <c r="BX14" i="1"/>
  <c r="D7" i="1"/>
  <c r="D9" i="1"/>
  <c r="AN7" i="1"/>
  <c r="CM14" i="1"/>
  <c r="BX10" i="1"/>
  <c r="AN10" i="1"/>
  <c r="AE11" i="1"/>
  <c r="CM10" i="1"/>
  <c r="CD32" i="1"/>
  <c r="CE32" i="1"/>
  <c r="BX7" i="1"/>
  <c r="D12" i="1"/>
  <c r="CM7" i="1"/>
  <c r="CN32" i="1"/>
  <c r="CO32" i="1"/>
  <c r="CC32" i="1"/>
  <c r="J32" i="1"/>
  <c r="BS32" i="1"/>
  <c r="BN32" i="1"/>
  <c r="CH32" i="1"/>
  <c r="AK32" i="1"/>
  <c r="G32" i="1"/>
  <c r="AH32" i="1"/>
  <c r="M32" i="1"/>
  <c r="AN32" i="1"/>
  <c r="CM32" i="1"/>
  <c r="AE32" i="1"/>
  <c r="BX32" i="1"/>
  <c r="D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<sst xmlns="http://schemas.openxmlformats.org/spreadsheetml/2006/main" count="556" uniqueCount="193">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</sst>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5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50">
    <xf numFmtId="0" fontId="0" fillId="0" borderId="0"/>
    <xf numFmtId="165" fontId="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43" fontId="13" fillId="0" borderId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31" fillId="0" borderId="0"/>
    <xf numFmtId="165" fontId="10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/>
    <xf numFmtId="43" fontId="16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32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25" fillId="0" borderId="0"/>
    <xf numFmtId="0" fontId="30" fillId="0" borderId="0"/>
    <xf numFmtId="0" fontId="33" fillId="0" borderId="0"/>
    <xf numFmtId="0" fontId="26" fillId="0" borderId="0"/>
    <xf numFmtId="0" fontId="31" fillId="0" borderId="0"/>
    <xf numFmtId="0" fontId="12" fillId="0" borderId="0" applyNumberFormat="0" applyFont="0" applyFill="0" applyBorder="0" applyProtection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0" fillId="0" borderId="0"/>
    <xf numFmtId="0" fontId="16" fillId="0" borderId="0"/>
    <xf numFmtId="0" fontId="13" fillId="0" borderId="0"/>
    <xf numFmtId="0" fontId="21" fillId="0" borderId="0"/>
    <xf numFmtId="0" fontId="16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0" fontId="1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3" fontId="16" fillId="0" borderId="0" applyFont="0" applyFill="0" applyBorder="0" applyAlignment="0" applyProtection="0"/>
    <xf numFmtId="0" fontId="16" fillId="0" borderId="0"/>
    <xf numFmtId="0" fontId="10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31" fillId="0" borderId="0"/>
    <xf numFmtId="43" fontId="2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/>
    <xf numFmtId="0" fontId="3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1" fillId="0" borderId="0"/>
    <xf numFmtId="43" fontId="13" fillId="0" borderId="0"/>
    <xf numFmtId="0" fontId="2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31" fillId="0" borderId="0"/>
    <xf numFmtId="43" fontId="13" fillId="0" borderId="0"/>
    <xf numFmtId="0" fontId="1" fillId="0" borderId="0"/>
  </cellStyleXfs>
  <cellXfs count="145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/>
    <xf numFmtId="0" fontId="6" fillId="0" borderId="0" xfId="0" applyFont="1"/>
    <xf numFmtId="0" fontId="6" fillId="0" borderId="2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165" fontId="7" fillId="0" borderId="5" xfId="1" applyFont="1" applyFill="1" applyBorder="1" applyAlignment="1">
      <alignment horizontal="center" vertical="center"/>
    </xf>
    <xf numFmtId="166" fontId="7" fillId="0" borderId="6" xfId="106" applyNumberFormat="1" applyFont="1" applyFill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/>
    </xf>
    <xf numFmtId="166" fontId="7" fillId="0" borderId="8" xfId="10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166" fontId="7" fillId="2" borderId="6" xfId="106" applyNumberFormat="1" applyFont="1" applyFill="1" applyBorder="1" applyAlignment="1">
      <alignment horizontal="center" vertical="center"/>
    </xf>
    <xf numFmtId="166" fontId="7" fillId="2" borderId="10" xfId="106" applyNumberFormat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/>
    </xf>
    <xf numFmtId="3" fontId="6" fillId="0" borderId="12" xfId="0" applyNumberFormat="1" applyFont="1" applyBorder="1" applyAlignment="1">
      <alignment horizontal="center"/>
    </xf>
    <xf numFmtId="168" fontId="6" fillId="0" borderId="13" xfId="1" applyNumberFormat="1" applyFont="1" applyBorder="1" applyAlignment="1">
      <alignment horizontal="center" vertical="center"/>
    </xf>
    <xf numFmtId="166" fontId="6" fillId="0" borderId="14" xfId="106" applyNumberFormat="1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/>
    </xf>
    <xf numFmtId="166" fontId="6" fillId="2" borderId="14" xfId="106" applyNumberFormat="1" applyFont="1" applyFill="1" applyBorder="1" applyAlignment="1">
      <alignment horizontal="center" vertical="center"/>
    </xf>
    <xf numFmtId="166" fontId="6" fillId="2" borderId="15" xfId="106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left"/>
    </xf>
    <xf numFmtId="3" fontId="8" fillId="0" borderId="0" xfId="106" applyNumberFormat="1" applyFont="1" applyFill="1" applyBorder="1" applyAlignment="1">
      <alignment horizontal="center" vertical="center"/>
    </xf>
    <xf numFmtId="165" fontId="6" fillId="0" borderId="16" xfId="1" applyFont="1" applyFill="1" applyBorder="1" applyAlignment="1">
      <alignment vertical="center"/>
    </xf>
    <xf numFmtId="10" fontId="6" fillId="0" borderId="6" xfId="107" applyNumberFormat="1" applyFont="1" applyBorder="1" applyAlignment="1">
      <alignment horizontal="center"/>
    </xf>
    <xf numFmtId="3" fontId="8" fillId="0" borderId="4" xfId="106" applyNumberFormat="1" applyFont="1" applyFill="1" applyBorder="1" applyAlignment="1">
      <alignment horizontal="center" vertical="center"/>
    </xf>
    <xf numFmtId="10" fontId="6" fillId="0" borderId="6" xfId="107" applyNumberFormat="1" applyFont="1" applyBorder="1"/>
    <xf numFmtId="165" fontId="6" fillId="2" borderId="17" xfId="1" applyFont="1" applyFill="1" applyBorder="1"/>
    <xf numFmtId="10" fontId="6" fillId="2" borderId="6" xfId="107" applyNumberFormat="1" applyFont="1" applyFill="1" applyBorder="1" applyAlignment="1">
      <alignment horizontal="center"/>
    </xf>
    <xf numFmtId="166" fontId="8" fillId="0" borderId="3" xfId="106" applyNumberFormat="1" applyFont="1" applyFill="1" applyBorder="1" applyAlignment="1">
      <alignment horizontal="left" vertical="center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0" fontId="9" fillId="0" borderId="0" xfId="0" applyFont="1" applyAlignment="1">
      <alignment horizontal="left"/>
    </xf>
    <xf numFmtId="0" fontId="6" fillId="0" borderId="18" xfId="0" applyFont="1" applyBorder="1" applyAlignment="1"/>
    <xf numFmtId="0" fontId="6" fillId="0" borderId="19" xfId="0" applyFont="1" applyBorder="1" applyAlignment="1"/>
    <xf numFmtId="169" fontId="7" fillId="0" borderId="16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20" xfId="0" applyNumberFormat="1" applyFont="1" applyBorder="1" applyAlignment="1"/>
    <xf numFmtId="165" fontId="7" fillId="0" borderId="19" xfId="1" quotePrefix="1" applyFont="1" applyBorder="1" applyAlignment="1"/>
    <xf numFmtId="166" fontId="7" fillId="0" borderId="7" xfId="106" applyNumberFormat="1" applyFont="1" applyFill="1" applyBorder="1" applyAlignment="1">
      <alignment horizontal="center" vertical="center"/>
    </xf>
    <xf numFmtId="166" fontId="7" fillId="0" borderId="0" xfId="106" applyNumberFormat="1" applyFont="1" applyFill="1" applyBorder="1" applyAlignment="1">
      <alignment horizontal="center" vertical="center"/>
    </xf>
    <xf numFmtId="166" fontId="6" fillId="0" borderId="1" xfId="106" applyNumberFormat="1" applyFont="1" applyFill="1" applyBorder="1" applyAlignment="1">
      <alignment horizontal="center" vertical="center"/>
    </xf>
    <xf numFmtId="10" fontId="6" fillId="0" borderId="0" xfId="107" applyNumberFormat="1" applyFont="1" applyBorder="1"/>
    <xf numFmtId="0" fontId="11" fillId="0" borderId="0" xfId="0" applyFont="1" applyAlignment="1">
      <alignment horizontal="left"/>
    </xf>
    <xf numFmtId="0" fontId="10" fillId="0" borderId="0" xfId="115" applyFont="1" applyAlignment="1"/>
    <xf numFmtId="0" fontId="10" fillId="0" borderId="0" xfId="115" applyAlignment="1"/>
    <xf numFmtId="166" fontId="17" fillId="0" borderId="0" xfId="106" applyNumberFormat="1" applyFont="1" applyFill="1" applyBorder="1" applyAlignment="1">
      <alignment horizontal="left" vertical="center"/>
    </xf>
    <xf numFmtId="0" fontId="10" fillId="0" borderId="0" xfId="115" applyFill="1"/>
    <xf numFmtId="0" fontId="6" fillId="0" borderId="0" xfId="0" applyFont="1" applyFill="1"/>
    <xf numFmtId="0" fontId="6" fillId="0" borderId="0" xfId="0" applyFont="1" applyFill="1" applyAlignment="1"/>
    <xf numFmtId="3" fontId="7" fillId="0" borderId="9" xfId="0" applyNumberFormat="1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169" fontId="7" fillId="0" borderId="16" xfId="1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horizontal="center"/>
    </xf>
    <xf numFmtId="168" fontId="6" fillId="0" borderId="13" xfId="1" applyNumberFormat="1" applyFont="1" applyFill="1" applyBorder="1" applyAlignment="1">
      <alignment horizontal="center" vertical="center"/>
    </xf>
    <xf numFmtId="10" fontId="6" fillId="0" borderId="6" xfId="107" applyNumberFormat="1" applyFont="1" applyFill="1" applyBorder="1"/>
    <xf numFmtId="10" fontId="6" fillId="0" borderId="21" xfId="107" applyNumberFormat="1" applyFont="1" applyBorder="1"/>
    <xf numFmtId="10" fontId="6" fillId="0" borderId="21" xfId="107" applyNumberFormat="1" applyFont="1" applyFill="1" applyBorder="1"/>
    <xf numFmtId="166" fontId="19" fillId="0" borderId="0" xfId="106" applyNumberFormat="1" applyFont="1" applyFill="1" applyBorder="1" applyAlignment="1">
      <alignment horizontal="left" vertical="center"/>
    </xf>
    <xf numFmtId="165" fontId="6" fillId="0" borderId="16" xfId="1" applyFont="1" applyBorder="1"/>
    <xf numFmtId="3" fontId="8" fillId="0" borderId="22" xfId="106" applyNumberFormat="1" applyFont="1" applyFill="1" applyBorder="1" applyAlignment="1">
      <alignment horizontal="center" vertical="center"/>
    </xf>
    <xf numFmtId="3" fontId="8" fillId="0" borderId="17" xfId="106" applyNumberFormat="1" applyFont="1" applyFill="1" applyBorder="1" applyAlignment="1">
      <alignment horizontal="center" vertical="center"/>
    </xf>
    <xf numFmtId="165" fontId="6" fillId="0" borderId="5" xfId="1" applyFont="1" applyBorder="1"/>
    <xf numFmtId="10" fontId="6" fillId="0" borderId="23" xfId="107" applyNumberFormat="1" applyFont="1" applyBorder="1"/>
    <xf numFmtId="10" fontId="6" fillId="0" borderId="24" xfId="107" applyNumberFormat="1" applyFont="1" applyBorder="1"/>
    <xf numFmtId="10" fontId="6" fillId="0" borderId="16" xfId="107" applyNumberFormat="1" applyFont="1" applyBorder="1"/>
    <xf numFmtId="165" fontId="6" fillId="0" borderId="25" xfId="1" applyFont="1" applyBorder="1"/>
    <xf numFmtId="3" fontId="20" fillId="0" borderId="24" xfId="106" applyNumberFormat="1" applyFont="1" applyFill="1" applyBorder="1" applyAlignment="1">
      <alignment horizontal="center" vertical="center"/>
    </xf>
    <xf numFmtId="0" fontId="21" fillId="0" borderId="24" xfId="0" applyFont="1" applyBorder="1" applyAlignment="1">
      <alignment horizontal="center"/>
    </xf>
    <xf numFmtId="4" fontId="21" fillId="0" borderId="16" xfId="0" applyNumberFormat="1" applyFont="1" applyBorder="1"/>
    <xf numFmtId="0" fontId="21" fillId="0" borderId="22" xfId="0" applyFont="1" applyBorder="1" applyAlignment="1">
      <alignment horizontal="center"/>
    </xf>
    <xf numFmtId="0" fontId="21" fillId="0" borderId="17" xfId="0" applyFont="1" applyBorder="1" applyAlignment="1">
      <alignment horizontal="center"/>
    </xf>
    <xf numFmtId="10" fontId="6" fillId="0" borderId="25" xfId="107" applyNumberFormat="1" applyFont="1" applyBorder="1"/>
    <xf numFmtId="10" fontId="6" fillId="0" borderId="21" xfId="107" applyNumberFormat="1" applyFont="1" applyBorder="1" applyAlignment="1">
      <alignment horizontal="center"/>
    </xf>
    <xf numFmtId="3" fontId="20" fillId="0" borderId="17" xfId="106" applyNumberFormat="1" applyFont="1" applyFill="1" applyBorder="1" applyAlignment="1">
      <alignment horizontal="center" vertical="center"/>
    </xf>
    <xf numFmtId="166" fontId="7" fillId="3" borderId="10" xfId="106" applyNumberFormat="1" applyFont="1" applyFill="1" applyBorder="1" applyAlignment="1">
      <alignment horizontal="center" vertical="center"/>
    </xf>
    <xf numFmtId="166" fontId="7" fillId="3" borderId="6" xfId="106" applyNumberFormat="1" applyFont="1" applyFill="1" applyBorder="1" applyAlignment="1">
      <alignment horizontal="center" vertical="center"/>
    </xf>
    <xf numFmtId="166" fontId="6" fillId="3" borderId="15" xfId="106" applyNumberFormat="1" applyFont="1" applyFill="1" applyBorder="1" applyAlignment="1">
      <alignment horizontal="center" vertical="center"/>
    </xf>
    <xf numFmtId="166" fontId="6" fillId="3" borderId="14" xfId="106" applyNumberFormat="1" applyFont="1" applyFill="1" applyBorder="1" applyAlignment="1">
      <alignment horizontal="center" vertical="center"/>
    </xf>
    <xf numFmtId="165" fontId="6" fillId="3" borderId="17" xfId="1" applyFont="1" applyFill="1" applyBorder="1"/>
    <xf numFmtId="10" fontId="6" fillId="3" borderId="6" xfId="107" applyNumberFormat="1" applyFont="1" applyFill="1" applyBorder="1" applyAlignment="1">
      <alignment horizontal="center"/>
    </xf>
    <xf numFmtId="10" fontId="6" fillId="3" borderId="21" xfId="107" applyNumberFormat="1" applyFont="1" applyFill="1" applyBorder="1" applyAlignment="1">
      <alignment horizontal="center"/>
    </xf>
    <xf numFmtId="166" fontId="8" fillId="4" borderId="3" xfId="106" applyNumberFormat="1" applyFont="1" applyFill="1" applyBorder="1" applyAlignment="1">
      <alignment horizontal="left" vertical="center"/>
    </xf>
    <xf numFmtId="169" fontId="7" fillId="0" borderId="16" xfId="10" applyNumberFormat="1" applyFont="1" applyBorder="1" applyAlignment="1">
      <alignment horizontal="center" vertical="center"/>
    </xf>
    <xf numFmtId="10" fontId="6" fillId="0" borderId="26" xfId="107" applyNumberFormat="1" applyFont="1" applyBorder="1"/>
    <xf numFmtId="165" fontId="6" fillId="2" borderId="27" xfId="1" applyFont="1" applyFill="1" applyBorder="1"/>
    <xf numFmtId="10" fontId="6" fillId="2" borderId="28" xfId="107" applyNumberFormat="1" applyFont="1" applyFill="1" applyBorder="1" applyAlignment="1">
      <alignment horizontal="center"/>
    </xf>
    <xf numFmtId="10" fontId="6" fillId="0" borderId="19" xfId="107" applyNumberFormat="1" applyFont="1" applyBorder="1"/>
    <xf numFmtId="165" fontId="6" fillId="0" borderId="29" xfId="10" applyFont="1" applyBorder="1" applyAlignment="1"/>
    <xf numFmtId="165" fontId="6" fillId="0" borderId="25" xfId="1" applyFont="1" applyFill="1" applyBorder="1" applyAlignment="1">
      <alignment vertical="center"/>
    </xf>
    <xf numFmtId="166" fontId="8" fillId="0" borderId="0" xfId="106" applyNumberFormat="1" applyFont="1" applyFill="1" applyBorder="1" applyAlignment="1">
      <alignment horizontal="left" vertical="center"/>
    </xf>
    <xf numFmtId="167" fontId="7" fillId="0" borderId="29" xfId="106" applyFont="1" applyFill="1" applyBorder="1" applyAlignment="1">
      <alignment horizontal="center" vertical="center"/>
    </xf>
    <xf numFmtId="3" fontId="6" fillId="0" borderId="20" xfId="10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18" xfId="0" applyNumberFormat="1" applyFont="1" applyBorder="1" applyAlignment="1">
      <alignment horizontal="center"/>
    </xf>
    <xf numFmtId="3" fontId="6" fillId="0" borderId="19" xfId="106" applyNumberFormat="1" applyFont="1" applyFill="1" applyBorder="1" applyAlignment="1">
      <alignment horizontal="center" vertical="center"/>
    </xf>
    <xf numFmtId="0" fontId="6" fillId="0" borderId="19" xfId="0" applyNumberFormat="1" applyFont="1" applyBorder="1" applyAlignment="1">
      <alignment horizontal="center"/>
    </xf>
    <xf numFmtId="165" fontId="6" fillId="0" borderId="26" xfId="0" applyNumberFormat="1" applyFont="1" applyBorder="1" applyAlignment="1">
      <alignment horizontal="center"/>
    </xf>
    <xf numFmtId="10" fontId="6" fillId="0" borderId="28" xfId="0" applyNumberFormat="1" applyFont="1" applyBorder="1" applyAlignment="1">
      <alignment horizontal="center"/>
    </xf>
    <xf numFmtId="10" fontId="6" fillId="0" borderId="18" xfId="0" applyNumberFormat="1" applyFont="1" applyBorder="1"/>
    <xf numFmtId="10" fontId="6" fillId="0" borderId="19" xfId="0" applyNumberFormat="1" applyFont="1" applyBorder="1" applyAlignment="1">
      <alignment horizontal="center"/>
    </xf>
    <xf numFmtId="3" fontId="6" fillId="0" borderId="32" xfId="106" applyNumberFormat="1" applyFont="1" applyFill="1" applyBorder="1" applyAlignment="1">
      <alignment horizontal="center" vertical="center"/>
    </xf>
    <xf numFmtId="10" fontId="6" fillId="0" borderId="18" xfId="107" applyNumberFormat="1" applyFont="1" applyBorder="1"/>
    <xf numFmtId="165" fontId="6" fillId="0" borderId="27" xfId="1" applyFont="1" applyFill="1" applyBorder="1" applyAlignment="1"/>
    <xf numFmtId="10" fontId="6" fillId="0" borderId="18" xfId="107" applyNumberFormat="1" applyFont="1" applyFill="1" applyBorder="1"/>
    <xf numFmtId="165" fontId="6" fillId="3" borderId="32" xfId="1" applyFont="1" applyFill="1" applyBorder="1"/>
    <xf numFmtId="10" fontId="6" fillId="3" borderId="28" xfId="107" applyNumberFormat="1" applyFont="1" applyFill="1" applyBorder="1" applyAlignment="1">
      <alignment horizontal="center"/>
    </xf>
    <xf numFmtId="165" fontId="6" fillId="0" borderId="27" xfId="10" applyFont="1" applyBorder="1" applyAlignment="1"/>
    <xf numFmtId="165" fontId="6" fillId="2" borderId="33" xfId="1" applyFont="1" applyFill="1" applyBorder="1"/>
    <xf numFmtId="10" fontId="6" fillId="0" borderId="28" xfId="107" applyNumberFormat="1" applyFont="1" applyBorder="1"/>
    <xf numFmtId="165" fontId="6" fillId="0" borderId="19" xfId="10" applyFont="1" applyBorder="1" applyAlignment="1"/>
    <xf numFmtId="10" fontId="6" fillId="5" borderId="28" xfId="107" applyNumberFormat="1" applyFont="1" applyFill="1" applyBorder="1" applyAlignment="1">
      <alignment horizontal="center"/>
    </xf>
    <xf numFmtId="0" fontId="14" fillId="0" borderId="0" xfId="45" applyFont="1"/>
    <xf numFmtId="0" fontId="15" fillId="0" borderId="0" xfId="45" applyFont="1" applyAlignment="1">
      <alignment horizontal="center"/>
    </xf>
    <xf numFmtId="0" fontId="15" fillId="0" borderId="0" xfId="45" applyFont="1"/>
    <xf numFmtId="0" fontId="13" fillId="0" borderId="0" xfId="45" applyFont="1"/>
    <xf numFmtId="0" fontId="13" fillId="0" borderId="0" xfId="45" applyFont="1" applyAlignment="1">
      <alignment horizontal="center"/>
    </xf>
    <xf numFmtId="0" fontId="13" fillId="0" borderId="0" xfId="45" applyFont="1" applyAlignment="1">
      <alignment wrapText="1"/>
    </xf>
    <xf numFmtId="0" fontId="18" fillId="0" borderId="0" xfId="126" applyFont="1"/>
    <xf numFmtId="0" fontId="3" fillId="0" borderId="0" xfId="126"/>
    <xf numFmtId="0" fontId="3" fillId="0" borderId="0" xfId="126" applyFont="1" applyAlignment="1">
      <alignment horizontal="left"/>
    </xf>
    <xf numFmtId="0" fontId="3" fillId="0" borderId="0" xfId="126" applyFill="1"/>
    <xf numFmtId="0" fontId="34" fillId="0" borderId="0" xfId="0" applyFont="1" applyAlignment="1">
      <alignment horizontal="center"/>
    </xf>
    <xf numFmtId="43" fontId="6" fillId="0" borderId="0" xfId="0" applyNumberFormat="1" applyFont="1"/>
    <xf numFmtId="17" fontId="7" fillId="0" borderId="20" xfId="0" quotePrefix="1" applyNumberFormat="1" applyFont="1" applyBorder="1" applyAlignment="1">
      <alignment horizontal="center"/>
    </xf>
    <xf numFmtId="17" fontId="7" fillId="0" borderId="19" xfId="0" quotePrefix="1" applyNumberFormat="1" applyFont="1" applyBorder="1" applyAlignment="1">
      <alignment horizontal="center"/>
    </xf>
    <xf numFmtId="17" fontId="7" fillId="0" borderId="18" xfId="0" quotePrefix="1" applyNumberFormat="1" applyFont="1" applyBorder="1" applyAlignment="1">
      <alignment horizontal="center"/>
    </xf>
    <xf numFmtId="166" fontId="7" fillId="2" borderId="30" xfId="106" applyNumberFormat="1" applyFont="1" applyFill="1" applyBorder="1" applyAlignment="1">
      <alignment horizontal="center" vertical="center"/>
    </xf>
    <xf numFmtId="166" fontId="7" fillId="2" borderId="31" xfId="106" applyNumberFormat="1" applyFont="1" applyFill="1" applyBorder="1" applyAlignment="1">
      <alignment horizontal="center" vertical="center"/>
    </xf>
    <xf numFmtId="166" fontId="7" fillId="3" borderId="30" xfId="106" applyNumberFormat="1" applyFont="1" applyFill="1" applyBorder="1" applyAlignment="1">
      <alignment horizontal="center" vertical="center"/>
    </xf>
    <xf numFmtId="166" fontId="7" fillId="3" borderId="31" xfId="106" applyNumberFormat="1" applyFont="1" applyFill="1" applyBorder="1" applyAlignment="1">
      <alignment horizontal="center" vertical="center"/>
    </xf>
    <xf numFmtId="3" fontId="7" fillId="0" borderId="20" xfId="0" quotePrefix="1" applyNumberFormat="1" applyFont="1" applyBorder="1" applyAlignment="1">
      <alignment horizontal="center"/>
    </xf>
    <xf numFmtId="3" fontId="7" fillId="0" borderId="19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3" fontId="7" fillId="0" borderId="20" xfId="0" applyNumberFormat="1" applyFont="1" applyBorder="1" applyAlignment="1">
      <alignment horizontal="center"/>
    </xf>
    <xf numFmtId="3" fontId="7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7" fillId="0" borderId="19" xfId="0" quotePrefix="1" applyNumberFormat="1" applyFont="1" applyBorder="1" applyAlignment="1">
      <alignment horizontal="center"/>
    </xf>
    <xf numFmtId="3" fontId="7" fillId="0" borderId="20" xfId="0" applyNumberFormat="1" applyFont="1" applyFill="1" applyBorder="1" applyAlignment="1">
      <alignment horizontal="center"/>
    </xf>
    <xf numFmtId="3" fontId="7" fillId="0" borderId="19" xfId="0" applyNumberFormat="1" applyFont="1" applyFill="1" applyBorder="1" applyAlignment="1">
      <alignment horizontal="center"/>
    </xf>
  </cellXfs>
  <cellStyles count="150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4" xfId="142" xr:uid="{79D3E018-4DD5-43F4-8525-AC8A3584AD4F}"/>
    <cellStyle name="Comma 2 3" xfId="14" xr:uid="{00000000-0005-0000-0000-00000D000000}"/>
    <cellStyle name="Comma 2 4" xfId="15" xr:uid="{00000000-0005-0000-0000-00000E000000}"/>
    <cellStyle name="Comma 2 6" xfId="124" xr:uid="{9E4C3177-4B2A-4CB9-8777-ECC39986E64A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3" xfId="131" xr:uid="{31BB0B98-A455-4533-BCCB-08A004098B29}"/>
    <cellStyle name="Comma 4 2 2 2 4" xfId="140" xr:uid="{87A5FB4F-A6CE-4BFB-AB7F-910595FCB16C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Q40"/>
  <sheetViews>
    <sheetView tabSelected="1" zoomScale="70" zoomScaleNormal="70" workbookViewId="0">
      <pane xSplit="1" ySplit="6" topLeftCell="FB7" activePane="bottomRight" state="frozen"/>
      <selection pane="topRight" activeCell="B1" sqref="B1"/>
      <selection pane="bottomLeft" activeCell="A8" sqref="A8"/>
      <selection pane="bottomRight" activeCell="FM7" sqref="FM7:FN7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1.85546875" style="7" customWidth="1"/>
    <col min="173" max="16384" width="9.140625" style="7"/>
  </cols>
  <sheetData>
    <row r="1" spans="1:17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17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17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</row>
    <row r="4" spans="1:17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</row>
    <row r="5" spans="1:17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</row>
    <row r="6" spans="1:17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</row>
    <row r="7" spans="1:17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</row>
    <row r="8" spans="1:173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</row>
    <row r="9" spans="1:17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</row>
    <row r="10" spans="1:173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</row>
    <row r="11" spans="1:17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</row>
    <row r="12" spans="1:17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</row>
    <row r="13" spans="1:17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</row>
    <row r="14" spans="1:173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</row>
    <row r="15" spans="1:17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</row>
    <row r="16" spans="1:173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</row>
    <row r="17" spans="1:173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</row>
    <row r="18" spans="1:17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</row>
    <row r="19" spans="1:173">
      <c r="A19" s="34" t="s">
        <v>118</v>
      </c>
      <c r="B19" s="27">
        <v>1</v>
      </c>
      <c r="C19" s="28">
        <v>1592826743.8499999</v>
      </c>
      <c r="D19" s="29">
        <f t="shared" ref="D19:D26" si="81">C19/C$32</f>
        <v>5.5034868148310635E-2</v>
      </c>
      <c r="E19" s="27">
        <v>3</v>
      </c>
      <c r="F19" s="28">
        <v>4905940915.46</v>
      </c>
      <c r="G19" s="29">
        <f t="shared" ref="G19:G26" si="82">F19/F$32</f>
        <v>0.18132004680651212</v>
      </c>
      <c r="H19" s="27">
        <v>4</v>
      </c>
      <c r="I19" s="28">
        <v>7910665081.54</v>
      </c>
      <c r="J19" s="29">
        <f t="shared" ref="J19:J26" si="83">I19/I$32</f>
        <v>4.2904199231407293E-2</v>
      </c>
      <c r="K19" s="27">
        <v>5</v>
      </c>
      <c r="L19" s="28">
        <v>2722093512.8700004</v>
      </c>
      <c r="M19" s="29">
        <f t="shared" ref="M19:M26" si="84">L19/L$32</f>
        <v>9.3969891192658972E-3</v>
      </c>
      <c r="N19" s="30">
        <v>6</v>
      </c>
      <c r="O19" s="28">
        <v>4722181248.6199999</v>
      </c>
      <c r="P19" s="31">
        <f t="shared" ref="P19:P26" si="85">O19/O$32</f>
        <v>8.4532518527248926E-3</v>
      </c>
      <c r="Q19" s="30">
        <v>7</v>
      </c>
      <c r="R19" s="28">
        <v>5615026329.3299999</v>
      </c>
      <c r="S19" s="47">
        <f t="shared" ref="S19:S26" si="86">R19/R$32</f>
        <v>1.3085056260605757E-2</v>
      </c>
      <c r="T19" s="30">
        <v>8</v>
      </c>
      <c r="U19" s="28">
        <v>5973384708.4399996</v>
      </c>
      <c r="V19" s="31">
        <f t="shared" ref="V19:V26" si="87">U19/U$32</f>
        <v>1.8110231558969462E-2</v>
      </c>
      <c r="W19" s="30">
        <v>8</v>
      </c>
      <c r="X19" s="28">
        <v>7263954394.21</v>
      </c>
      <c r="Y19" s="31">
        <f t="shared" ref="Y19:Y26" si="88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89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</row>
    <row r="20" spans="1:173">
      <c r="A20" s="34" t="s">
        <v>16</v>
      </c>
      <c r="B20" s="27">
        <v>4</v>
      </c>
      <c r="C20" s="28">
        <v>7735035325.2399998</v>
      </c>
      <c r="D20" s="29">
        <f t="shared" si="81"/>
        <v>0.26725860228725373</v>
      </c>
      <c r="E20" s="27">
        <v>6</v>
      </c>
      <c r="F20" s="28">
        <v>6816982423.2199993</v>
      </c>
      <c r="G20" s="29">
        <f t="shared" si="82"/>
        <v>0.25195076609305705</v>
      </c>
      <c r="H20" s="27">
        <v>10</v>
      </c>
      <c r="I20" s="28">
        <v>8315221314.9100008</v>
      </c>
      <c r="J20" s="29">
        <f t="shared" si="83"/>
        <v>4.5098346127768529E-2</v>
      </c>
      <c r="K20" s="27">
        <v>15</v>
      </c>
      <c r="L20" s="28">
        <v>9158738802.7299995</v>
      </c>
      <c r="M20" s="29">
        <f t="shared" si="84"/>
        <v>3.1617050798784366E-2</v>
      </c>
      <c r="N20" s="30">
        <v>27</v>
      </c>
      <c r="O20" s="28">
        <v>14415179136.500002</v>
      </c>
      <c r="P20" s="31">
        <f t="shared" si="85"/>
        <v>2.5804841730416538E-2</v>
      </c>
      <c r="Q20" s="30">
        <v>30</v>
      </c>
      <c r="R20" s="28">
        <v>13503837134.26</v>
      </c>
      <c r="S20" s="47">
        <f t="shared" si="86"/>
        <v>3.1468858429544257E-2</v>
      </c>
      <c r="T20" s="30">
        <v>30</v>
      </c>
      <c r="U20" s="28">
        <v>11962341444.43</v>
      </c>
      <c r="V20" s="31">
        <f t="shared" si="87"/>
        <v>3.6267674713799256E-2</v>
      </c>
      <c r="W20" s="30">
        <v>33</v>
      </c>
      <c r="X20" s="28">
        <v>14181387204.669998</v>
      </c>
      <c r="Y20" s="31">
        <f t="shared" si="88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89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</row>
    <row r="21" spans="1:173">
      <c r="A21" s="34" t="s">
        <v>17</v>
      </c>
      <c r="B21" s="27">
        <v>1</v>
      </c>
      <c r="C21" s="28">
        <v>241955335.81</v>
      </c>
      <c r="D21" s="29">
        <f t="shared" si="81"/>
        <v>8.3599676207706669E-3</v>
      </c>
      <c r="E21" s="27">
        <v>2</v>
      </c>
      <c r="F21" s="28">
        <v>1150390204.1300001</v>
      </c>
      <c r="G21" s="29">
        <f t="shared" si="82"/>
        <v>4.2517594331656673E-2</v>
      </c>
      <c r="H21" s="27">
        <v>4</v>
      </c>
      <c r="I21" s="28">
        <v>2068287494.6700001</v>
      </c>
      <c r="J21" s="29">
        <f t="shared" si="83"/>
        <v>1.1217542118705766E-2</v>
      </c>
      <c r="K21" s="27">
        <v>9</v>
      </c>
      <c r="L21" s="28">
        <v>5067045197.3199997</v>
      </c>
      <c r="M21" s="29">
        <f t="shared" si="84"/>
        <v>1.7492039990882752E-2</v>
      </c>
      <c r="N21" s="30">
        <v>24</v>
      </c>
      <c r="O21" s="28">
        <v>8338986552.4000006</v>
      </c>
      <c r="P21" s="31">
        <f t="shared" si="85"/>
        <v>1.4927752623752755E-2</v>
      </c>
      <c r="Q21" s="30">
        <v>30</v>
      </c>
      <c r="R21" s="28">
        <v>8850804137.0600014</v>
      </c>
      <c r="S21" s="47">
        <f t="shared" si="86"/>
        <v>2.0625596977183087E-2</v>
      </c>
      <c r="T21" s="30">
        <v>12</v>
      </c>
      <c r="U21" s="28">
        <v>2993084022.6500001</v>
      </c>
      <c r="V21" s="31">
        <f t="shared" si="87"/>
        <v>9.0744941722997637E-3</v>
      </c>
      <c r="W21" s="30">
        <v>15</v>
      </c>
      <c r="X21" s="28">
        <v>3082969308.23</v>
      </c>
      <c r="Y21" s="31">
        <f t="shared" si="88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89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</row>
    <row r="22" spans="1:173" s="6" customFormat="1">
      <c r="A22" s="34" t="s">
        <v>91</v>
      </c>
      <c r="B22" s="27">
        <v>4</v>
      </c>
      <c r="C22" s="28">
        <v>2848243667.6399999</v>
      </c>
      <c r="D22" s="29">
        <f t="shared" si="81"/>
        <v>9.8411654191555842E-2</v>
      </c>
      <c r="E22" s="27">
        <v>4</v>
      </c>
      <c r="F22" s="28">
        <v>2061589900.6599998</v>
      </c>
      <c r="G22" s="29">
        <f t="shared" si="82"/>
        <v>7.6194879580699995E-2</v>
      </c>
      <c r="H22" s="27">
        <v>7</v>
      </c>
      <c r="I22" s="28">
        <v>3789735044.3299994</v>
      </c>
      <c r="J22" s="29">
        <f t="shared" si="83"/>
        <v>2.0553966790429121E-2</v>
      </c>
      <c r="K22" s="27">
        <v>23</v>
      </c>
      <c r="L22" s="28">
        <v>14874472579.519997</v>
      </c>
      <c r="M22" s="29">
        <f t="shared" si="84"/>
        <v>5.134844057476861E-2</v>
      </c>
      <c r="N22" s="30">
        <v>23</v>
      </c>
      <c r="O22" s="28">
        <v>15975024971.93</v>
      </c>
      <c r="P22" s="31">
        <f t="shared" si="85"/>
        <v>2.85971466005795E-2</v>
      </c>
      <c r="Q22" s="30">
        <v>11</v>
      </c>
      <c r="R22" s="28">
        <v>5790552019.4799995</v>
      </c>
      <c r="S22" s="47">
        <f t="shared" si="86"/>
        <v>1.3494095042631995E-2</v>
      </c>
      <c r="T22" s="30">
        <v>11</v>
      </c>
      <c r="U22" s="28">
        <v>5187807343.6499996</v>
      </c>
      <c r="V22" s="31">
        <f t="shared" si="87"/>
        <v>1.5728501823107963E-2</v>
      </c>
      <c r="W22" s="30">
        <v>10</v>
      </c>
      <c r="X22" s="28">
        <v>7017566976.1399994</v>
      </c>
      <c r="Y22" s="31">
        <f t="shared" si="88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89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</row>
    <row r="23" spans="1:173" s="6" customFormat="1">
      <c r="A23" s="34" t="s">
        <v>116</v>
      </c>
      <c r="B23" s="27"/>
      <c r="C23" s="28"/>
      <c r="D23" s="29">
        <f t="shared" si="81"/>
        <v>0</v>
      </c>
      <c r="E23" s="27"/>
      <c r="F23" s="28"/>
      <c r="G23" s="29">
        <f t="shared" si="82"/>
        <v>0</v>
      </c>
      <c r="H23" s="27">
        <v>0</v>
      </c>
      <c r="I23" s="28">
        <v>0</v>
      </c>
      <c r="J23" s="29">
        <f t="shared" si="83"/>
        <v>0</v>
      </c>
      <c r="K23" s="27">
        <v>0</v>
      </c>
      <c r="L23" s="28">
        <v>0</v>
      </c>
      <c r="M23" s="29">
        <f t="shared" si="84"/>
        <v>0</v>
      </c>
      <c r="N23" s="30">
        <v>0</v>
      </c>
      <c r="O23" s="28">
        <v>0</v>
      </c>
      <c r="P23" s="31">
        <f t="shared" si="85"/>
        <v>0</v>
      </c>
      <c r="Q23" s="30">
        <v>1</v>
      </c>
      <c r="R23" s="28">
        <v>6991085.8399999999</v>
      </c>
      <c r="S23" s="47">
        <f t="shared" si="86"/>
        <v>1.629177606190134E-5</v>
      </c>
      <c r="T23" s="30">
        <v>2</v>
      </c>
      <c r="U23" s="28">
        <v>8485490.4100000001</v>
      </c>
      <c r="V23" s="31">
        <f t="shared" si="87"/>
        <v>2.5726485688990227E-5</v>
      </c>
      <c r="W23" s="30">
        <v>1</v>
      </c>
      <c r="X23" s="28">
        <v>3993932.37</v>
      </c>
      <c r="Y23" s="31">
        <f t="shared" si="88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89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</row>
    <row r="24" spans="1:173">
      <c r="A24" s="34" t="s">
        <v>18</v>
      </c>
      <c r="B24" s="27">
        <v>1</v>
      </c>
      <c r="C24" s="28">
        <v>3991972245.2600002</v>
      </c>
      <c r="D24" s="29">
        <f t="shared" si="81"/>
        <v>0.13792941826087843</v>
      </c>
      <c r="E24" s="27">
        <v>1</v>
      </c>
      <c r="F24" s="28">
        <v>3901716225.1300001</v>
      </c>
      <c r="G24" s="29">
        <f t="shared" si="82"/>
        <v>0.14420462471060258</v>
      </c>
      <c r="H24" s="27">
        <v>3</v>
      </c>
      <c r="I24" s="28">
        <v>4413531083.1499996</v>
      </c>
      <c r="J24" s="29">
        <f t="shared" si="83"/>
        <v>2.3937180370251897E-2</v>
      </c>
      <c r="K24" s="27">
        <v>31</v>
      </c>
      <c r="L24" s="28">
        <v>43963097771.089996</v>
      </c>
      <c r="M24" s="29">
        <f t="shared" si="84"/>
        <v>0.15176581901059952</v>
      </c>
      <c r="N24" s="30">
        <v>57</v>
      </c>
      <c r="O24" s="28">
        <v>61186593151.18998</v>
      </c>
      <c r="P24" s="31">
        <f t="shared" si="85"/>
        <v>0.10953109478133094</v>
      </c>
      <c r="Q24" s="30">
        <v>34</v>
      </c>
      <c r="R24" s="28">
        <v>29840125658.090008</v>
      </c>
      <c r="S24" s="47">
        <f t="shared" si="86"/>
        <v>6.9538360135569272E-2</v>
      </c>
      <c r="T24" s="30">
        <v>6</v>
      </c>
      <c r="U24" s="28">
        <v>10106957012.959999</v>
      </c>
      <c r="V24" s="31">
        <f t="shared" si="87"/>
        <v>3.0642481741153114E-2</v>
      </c>
      <c r="W24" s="30">
        <v>2</v>
      </c>
      <c r="X24" s="28">
        <v>1601754886.4000001</v>
      </c>
      <c r="Y24" s="31">
        <f t="shared" si="88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89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90">IF(BM24&lt;0,"Error",IF(AND(BH24=0,BM24&gt;0),"New Comer",BM24-BH24))</f>
        <v>6323901115.1899719</v>
      </c>
      <c r="BP24" s="33">
        <f t="shared" ref="BP24:BP30" si="91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92">IF(BR24&lt;0,"Error",IF(AND(BM24=0,BR24&gt;0),"New Comer",BR24-BM24))</f>
        <v>-2219164756.8899841</v>
      </c>
      <c r="BU24" s="33">
        <f t="shared" ref="BU24:BU30" si="93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94">IF(BW24&lt;0,"Error",IF(AND(BR24=0,BW24&gt;0),"New Comer",BW24-BR24))</f>
        <v>8261089390.1899872</v>
      </c>
      <c r="BZ24" s="33">
        <f t="shared" ref="BZ24:BZ30" si="95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96">IF(CB24&lt;0,"Error",IF(AND(BW24=0,CB24&gt;0),"New Comer",CB24-BW24))</f>
        <v>585663985.11001587</v>
      </c>
      <c r="CE24" s="33">
        <f t="shared" ref="CE24:CE30" si="97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98">IF(CG24&lt;0,"Error",IF(AND(CB24=0,CG24&gt;0),"New Comer",CG24-CB24))</f>
        <v>2077908907.0899963</v>
      </c>
      <c r="CJ24" s="33">
        <f t="shared" ref="CJ24:CJ30" si="99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00">IF(CL24&lt;0,"Error",IF(AND(CG24=0,CL24&gt;0),"New Comer",CL24-CG24))</f>
        <v>-3900235924.3500061</v>
      </c>
      <c r="CO24" s="33">
        <f t="shared" ref="CO24:CO30" si="101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02">IF(CQ24&lt;0,"Error",IF(AND(CL24=0,CQ24&gt;0),"New Comer",CQ24-CL24))</f>
        <v>1023387424.9500275</v>
      </c>
      <c r="CT24" s="33">
        <f t="shared" ref="CT24:CT30" si="103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04">IF(CV24&lt;0,"Error",IF(AND(CQ24=0,CV24&gt;0),"New Comer",CV24-CQ24))</f>
        <v>-4951123838.2800446</v>
      </c>
      <c r="CY24" s="33">
        <f t="shared" ref="CY24:CY30" si="105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06">IF(DA24&lt;0,"Error",IF(AND(CV24=0,DA24&gt;0),"New Comer",DA24-CV24))</f>
        <v>9416321206.9400482</v>
      </c>
      <c r="DD24" s="33">
        <f t="shared" ref="DD24:DD30" si="107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08">IF(DF24&lt;0,"Error",IF(AND(DA24=0,DF24&gt;0),"New Comer",DF24-DA24))</f>
        <v>4835814688.2099457</v>
      </c>
      <c r="DI24" s="33">
        <f t="shared" ref="DI24:DI30" si="109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10">IF(DK24&lt;0,"Error",IF(AND(DF24=0,DK24&gt;0),"New Comer",DK24-DF24))</f>
        <v>-6171954944.1599579</v>
      </c>
      <c r="DN24" s="33">
        <f t="shared" ref="DN24:DN30" si="111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12">IF(DP24&lt;0,"Error",IF(AND(DK24=0,DP24&gt;0),"New Comer",DP24-DK24))</f>
        <v>7181054954.75</v>
      </c>
      <c r="DS24" s="33">
        <f t="shared" ref="DS24:DS30" si="113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14">IF(DU24&lt;0,"Error",IF(AND(DP24=0,DU24&gt;0),"New Comer",DU24-DP24))</f>
        <v>8918202464.1500092</v>
      </c>
      <c r="DX24" s="33">
        <f t="shared" ref="DX24:DX30" si="115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16">IF(DZ24&lt;0,"Error",IF(AND(DU24=0,DZ24&gt;0),"New Comer",DZ24-DU24))</f>
        <v>4785972233.309967</v>
      </c>
      <c r="EC24" s="33">
        <f t="shared" ref="EC24:EC30" si="117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18">IF(EE24&lt;0,"Error",IF(AND(DZ24=0,EE24&gt;0),"New Comer",EE24-DZ24))</f>
        <v>6065503840.5500183</v>
      </c>
      <c r="EH24" s="33">
        <f t="shared" ref="EH24:EH30" si="119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20">IF(EJ24&lt;0,"Error",IF(AND(EE24=0,EJ24&gt;0),"New Comer",EJ24-EE24))</f>
        <v>4571189571.5099792</v>
      </c>
      <c r="EM24" s="33">
        <f t="shared" ref="EM24:EM30" si="121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22">IF(EO24&lt;0,"Error",IF(AND(EJ24=0,EO24&gt;0),"New Comer",EO24-EJ24))</f>
        <v>8557583747.2099915</v>
      </c>
      <c r="ER24" s="33">
        <f t="shared" ref="ER24:ER30" si="123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24">IF(ET24&lt;0,"Error",IF(AND(EO24=0,ET24&gt;0),"New Comer",ET24-EO24))</f>
        <v>-4338765218.460022</v>
      </c>
      <c r="EW24" s="33">
        <f t="shared" ref="EW24:EW30" si="125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26">IF(EY24&lt;0,"Error",IF(AND(ET24=0,EY24&gt;0),"New Comer",EY24-ET24))</f>
        <v>2726617549.0300598</v>
      </c>
      <c r="FB24" s="33">
        <f t="shared" ref="FB24:FB30" si="127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28">IF(FD24&lt;0,"Error",IF(AND(EY24=0,FD24&gt;0),"New Comer",FD24-EY24))</f>
        <v>9400199602.6899719</v>
      </c>
      <c r="FG24" s="33">
        <f t="shared" ref="FG24:FG30" si="129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30">IF(FI24&lt;0,"Error",IF(AND(FD24=0,FI24&gt;0),"New Comer",FI24-FD24))</f>
        <v>-407782374.42999268</v>
      </c>
      <c r="FL24" s="33">
        <f t="shared" ref="FL24:FL30" si="131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32">IF(FN24&lt;0,"Error",IF(AND(FI24=0,FN24&gt;0),"New Comer",FN24-FI24))</f>
        <v>-4179842653.2999878</v>
      </c>
      <c r="FQ24" s="33">
        <f t="shared" ref="FQ24:FQ30" si="133">IF(AND(FI24=0,FN24=0),"-",IF(FI24=0,"",FP24/FI24))</f>
        <v>-2.4905749623055459E-2</v>
      </c>
    </row>
    <row r="25" spans="1:173">
      <c r="A25" s="34" t="s">
        <v>24</v>
      </c>
      <c r="B25" s="27"/>
      <c r="C25" s="28"/>
      <c r="D25" s="29">
        <f t="shared" si="81"/>
        <v>0</v>
      </c>
      <c r="E25" s="27"/>
      <c r="F25" s="28"/>
      <c r="G25" s="29">
        <f t="shared" si="82"/>
        <v>0</v>
      </c>
      <c r="H25" s="27">
        <v>0</v>
      </c>
      <c r="I25" s="28">
        <v>0</v>
      </c>
      <c r="J25" s="29">
        <f t="shared" si="83"/>
        <v>0</v>
      </c>
      <c r="K25" s="27">
        <v>1</v>
      </c>
      <c r="L25" s="28">
        <v>122843248.28</v>
      </c>
      <c r="M25" s="29">
        <f t="shared" si="84"/>
        <v>4.2406943846883487E-4</v>
      </c>
      <c r="N25" s="30">
        <v>2</v>
      </c>
      <c r="O25" s="28">
        <v>180597094.59999999</v>
      </c>
      <c r="P25" s="31">
        <f t="shared" si="85"/>
        <v>3.2328973500759259E-4</v>
      </c>
      <c r="Q25" s="30">
        <v>3</v>
      </c>
      <c r="R25" s="28">
        <v>198313368.05000001</v>
      </c>
      <c r="S25" s="47">
        <f t="shared" si="86"/>
        <v>4.6214237048361299E-4</v>
      </c>
      <c r="T25" s="30">
        <v>3</v>
      </c>
      <c r="U25" s="28">
        <v>198866585.03999999</v>
      </c>
      <c r="V25" s="31">
        <f t="shared" si="87"/>
        <v>6.0292783408495048E-4</v>
      </c>
      <c r="W25" s="30">
        <v>3</v>
      </c>
      <c r="X25" s="28">
        <v>214022545.34000003</v>
      </c>
      <c r="Y25" s="31">
        <f t="shared" si="88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89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90"/>
        <v>70249337.080000401</v>
      </c>
      <c r="BP25" s="33">
        <f t="shared" si="91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92"/>
        <v>18721646.639999866</v>
      </c>
      <c r="BU25" s="33">
        <f t="shared" si="93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94"/>
        <v>-32488230.789999962</v>
      </c>
      <c r="BZ25" s="33">
        <f t="shared" si="95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96"/>
        <v>-70972933.970000267</v>
      </c>
      <c r="CE25" s="33">
        <f t="shared" si="97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98"/>
        <v>11211746.230000019</v>
      </c>
      <c r="CJ25" s="33">
        <f t="shared" si="99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00"/>
        <v>-33232659.369999886</v>
      </c>
      <c r="CO25" s="33">
        <f t="shared" si="101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02"/>
        <v>-24336487.699999809</v>
      </c>
      <c r="CT25" s="33">
        <f t="shared" si="103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04"/>
        <v>-19090249.320000172</v>
      </c>
      <c r="CY25" s="33">
        <f t="shared" si="105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06"/>
        <v>-36469616.360000134</v>
      </c>
      <c r="DD25" s="33">
        <f t="shared" si="107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08"/>
        <v>-87579985.589999676</v>
      </c>
      <c r="DI25" s="33">
        <f t="shared" si="109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10"/>
        <v>-28212671.020000219</v>
      </c>
      <c r="DN25" s="33">
        <f t="shared" si="111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12"/>
        <v>-8630597.4000000954</v>
      </c>
      <c r="DS25" s="33">
        <f t="shared" si="113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14"/>
        <v>-100520372.7099998</v>
      </c>
      <c r="DX25" s="33">
        <f t="shared" si="115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16"/>
        <v>49078682.75999999</v>
      </c>
      <c r="EC25" s="33">
        <f t="shared" si="117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18"/>
        <v>-7899209.0600001812</v>
      </c>
      <c r="EH25" s="33">
        <f t="shared" si="119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20"/>
        <v>5912716.4100000858</v>
      </c>
      <c r="EM25" s="33">
        <f t="shared" si="121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22"/>
        <v>-2939952.2699999809</v>
      </c>
      <c r="ER25" s="33">
        <f t="shared" si="123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24"/>
        <v>-30706914.230000019</v>
      </c>
      <c r="EW25" s="33">
        <f t="shared" si="125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26"/>
        <v>-54685263.609999895</v>
      </c>
      <c r="FB25" s="33">
        <f t="shared" si="127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28"/>
        <v>-70682750.820000172</v>
      </c>
      <c r="FG25" s="33">
        <f t="shared" si="129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30"/>
        <v>14444349.930000067</v>
      </c>
      <c r="FL25" s="33">
        <f t="shared" si="131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32"/>
        <v>11561261.589999914</v>
      </c>
      <c r="FQ25" s="33">
        <f t="shared" si="133"/>
        <v>1.0862790103726577E-2</v>
      </c>
    </row>
    <row r="26" spans="1:173">
      <c r="A26" s="34" t="s">
        <v>19</v>
      </c>
      <c r="B26" s="27">
        <v>3</v>
      </c>
      <c r="C26" s="28">
        <v>1265768455.1700001</v>
      </c>
      <c r="D26" s="29">
        <f t="shared" si="81"/>
        <v>4.3734449026260176E-2</v>
      </c>
      <c r="E26" s="27">
        <v>3</v>
      </c>
      <c r="F26" s="28">
        <v>1381151562.6799998</v>
      </c>
      <c r="G26" s="29">
        <f t="shared" si="82"/>
        <v>5.104636812947503E-2</v>
      </c>
      <c r="H26" s="27">
        <v>3</v>
      </c>
      <c r="I26" s="28">
        <v>1456495068.1599998</v>
      </c>
      <c r="J26" s="29">
        <f t="shared" si="83"/>
        <v>7.8994312032906414E-3</v>
      </c>
      <c r="K26" s="27">
        <v>8</v>
      </c>
      <c r="L26" s="28">
        <v>6442666565.6999998</v>
      </c>
      <c r="M26" s="29">
        <f t="shared" si="84"/>
        <v>2.2240847836674738E-2</v>
      </c>
      <c r="N26" s="30">
        <v>12</v>
      </c>
      <c r="O26" s="28">
        <v>7455158539.2399998</v>
      </c>
      <c r="P26" s="31">
        <f t="shared" si="85"/>
        <v>1.3345598022652191E-2</v>
      </c>
      <c r="Q26" s="30">
        <v>17</v>
      </c>
      <c r="R26" s="28">
        <v>6995161710.7699995</v>
      </c>
      <c r="S26" s="47">
        <f t="shared" si="86"/>
        <v>1.6301274325169996E-2</v>
      </c>
      <c r="T26" s="30">
        <v>9</v>
      </c>
      <c r="U26" s="28">
        <v>5610449131.9399986</v>
      </c>
      <c r="V26" s="61">
        <f t="shared" si="87"/>
        <v>1.7009875956204401E-2</v>
      </c>
      <c r="W26" s="30">
        <v>11</v>
      </c>
      <c r="X26" s="28">
        <v>6155035947.6599998</v>
      </c>
      <c r="Y26" s="61">
        <f t="shared" si="88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89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90"/>
        <v>2065538818.9700012</v>
      </c>
      <c r="BP26" s="33">
        <f t="shared" si="91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92"/>
        <v>-973453757.08000374</v>
      </c>
      <c r="BU26" s="33">
        <f t="shared" si="93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94"/>
        <v>118512976.99999809</v>
      </c>
      <c r="BZ26" s="33">
        <f t="shared" si="95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96"/>
        <v>-385345601.71999741</v>
      </c>
      <c r="CE26" s="33">
        <f t="shared" si="97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98"/>
        <v>318106245.91000175</v>
      </c>
      <c r="CJ26" s="33">
        <f t="shared" si="99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00"/>
        <v>464903643.15000153</v>
      </c>
      <c r="CO26" s="33">
        <f t="shared" si="101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02"/>
        <v>285453283.13999939</v>
      </c>
      <c r="CT26" s="33">
        <f t="shared" si="103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04"/>
        <v>-406195258.25000191</v>
      </c>
      <c r="CY26" s="33">
        <f t="shared" si="105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06"/>
        <v>-382811681.94999886</v>
      </c>
      <c r="DD26" s="33">
        <f t="shared" si="107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08"/>
        <v>-676818231.30999947</v>
      </c>
      <c r="DI26" s="33">
        <f t="shared" si="109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10"/>
        <v>977297711.28000069</v>
      </c>
      <c r="DN26" s="33">
        <f t="shared" si="111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12"/>
        <v>363616815.9299984</v>
      </c>
      <c r="DS26" s="33">
        <f t="shared" si="113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14"/>
        <v>-223911210.19000244</v>
      </c>
      <c r="DX26" s="33">
        <f t="shared" si="115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16"/>
        <v>1949272206.8299999</v>
      </c>
      <c r="EC26" s="33">
        <f t="shared" si="117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18"/>
        <v>72329339.710002899</v>
      </c>
      <c r="EH26" s="33">
        <f t="shared" si="119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20"/>
        <v>-534725572.11000443</v>
      </c>
      <c r="EM26" s="33">
        <f t="shared" si="121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22"/>
        <v>-100544318.41999817</v>
      </c>
      <c r="ER26" s="33">
        <f t="shared" si="123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24"/>
        <v>305128619.21999931</v>
      </c>
      <c r="EW26" s="33">
        <f t="shared" si="125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26"/>
        <v>-656905975.80999756</v>
      </c>
      <c r="FB26" s="33">
        <f t="shared" si="127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28"/>
        <v>1944848284.5999966</v>
      </c>
      <c r="FG26" s="33">
        <f t="shared" si="129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30"/>
        <v>560710359.82000351</v>
      </c>
      <c r="FL26" s="33">
        <f t="shared" si="131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32"/>
        <v>-274233028.95999718</v>
      </c>
      <c r="FQ26" s="33">
        <f t="shared" si="133"/>
        <v>-1.6878743701888188E-2</v>
      </c>
    </row>
    <row r="27" spans="1:173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90"/>
        <v>54933371.340000033</v>
      </c>
      <c r="BP27" s="33">
        <f t="shared" si="91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92"/>
        <v>7142136.1100000143</v>
      </c>
      <c r="BU27" s="33">
        <f t="shared" si="93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94"/>
        <v>159592076.4599998</v>
      </c>
      <c r="BZ27" s="33">
        <f t="shared" si="95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96"/>
        <v>1132478314.6900005</v>
      </c>
      <c r="CE27" s="33">
        <f t="shared" si="97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98"/>
        <v>73913354.409999847</v>
      </c>
      <c r="CJ27" s="33">
        <f t="shared" si="99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00"/>
        <v>59988974.319999695</v>
      </c>
      <c r="CO27" s="33">
        <f t="shared" si="101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02"/>
        <v>10338733.140000343</v>
      </c>
      <c r="CT27" s="33">
        <f t="shared" si="103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04"/>
        <v>14882587.329999924</v>
      </c>
      <c r="CY27" s="33">
        <f t="shared" si="105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06"/>
        <v>603802045.99999952</v>
      </c>
      <c r="DD27" s="33">
        <f t="shared" si="107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08"/>
        <v>192217292.92000008</v>
      </c>
      <c r="DI27" s="33">
        <f t="shared" si="109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10"/>
        <v>144573658.18000031</v>
      </c>
      <c r="DN27" s="33">
        <f t="shared" si="111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12"/>
        <v>2561839138.0599999</v>
      </c>
      <c r="DS27" s="33">
        <f t="shared" si="113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14"/>
        <v>-845680599.21000004</v>
      </c>
      <c r="DX27" s="33">
        <f t="shared" si="115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16"/>
        <v>-326809260.98999977</v>
      </c>
      <c r="EC27" s="33">
        <f t="shared" si="117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18"/>
        <v>20304832.350000381</v>
      </c>
      <c r="EH27" s="33">
        <f t="shared" si="119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20"/>
        <v>-31627685.240000725</v>
      </c>
      <c r="EM27" s="33">
        <f t="shared" si="121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22"/>
        <v>-67045949.640000343</v>
      </c>
      <c r="ER27" s="33">
        <f t="shared" si="123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24"/>
        <v>102954685.2699995</v>
      </c>
      <c r="EW27" s="33">
        <f t="shared" si="125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26"/>
        <v>193672947.42000103</v>
      </c>
      <c r="FB27" s="33">
        <f t="shared" si="127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28"/>
        <v>944614180.30000019</v>
      </c>
      <c r="FG27" s="33">
        <f t="shared" si="129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30"/>
        <v>974326035.84000015</v>
      </c>
      <c r="FL27" s="33">
        <f t="shared" si="131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32"/>
        <v>374627791.65999985</v>
      </c>
      <c r="FQ27" s="33">
        <f t="shared" si="133"/>
        <v>5.4220045460796173E-2</v>
      </c>
    </row>
    <row r="28" spans="1:173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90"/>
        <v>174578134.49999976</v>
      </c>
      <c r="BP28" s="33">
        <f t="shared" si="91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92"/>
        <v>11062782.960000038</v>
      </c>
      <c r="BU28" s="33">
        <f t="shared" si="93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94"/>
        <v>41416048.720000029</v>
      </c>
      <c r="BZ28" s="33">
        <f t="shared" si="95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96"/>
        <v>117024.69000005722</v>
      </c>
      <c r="CE28" s="33">
        <f t="shared" si="97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98"/>
        <v>130768750.47000003</v>
      </c>
      <c r="CJ28" s="33">
        <f t="shared" si="99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00"/>
        <v>72094067.899999619</v>
      </c>
      <c r="CO28" s="33">
        <f t="shared" si="101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02"/>
        <v>137893543.64000034</v>
      </c>
      <c r="CT28" s="33">
        <f t="shared" si="103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04"/>
        <v>-61091777.03000021</v>
      </c>
      <c r="CY28" s="33">
        <f t="shared" si="105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06"/>
        <v>-1845783.2999997139</v>
      </c>
      <c r="DD28" s="33">
        <f t="shared" si="107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08"/>
        <v>42174715.079999924</v>
      </c>
      <c r="DI28" s="33">
        <f t="shared" si="109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10"/>
        <v>426639455.15999985</v>
      </c>
      <c r="DN28" s="33">
        <f t="shared" si="111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12"/>
        <v>227161837.06000042</v>
      </c>
      <c r="DS28" s="33">
        <f t="shared" si="113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14"/>
        <v>-7788990.1200003624</v>
      </c>
      <c r="DX28" s="33">
        <f t="shared" si="115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16"/>
        <v>421766734.5999999</v>
      </c>
      <c r="EC28" s="33">
        <f t="shared" si="117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18"/>
        <v>414726504.67000008</v>
      </c>
      <c r="EH28" s="33">
        <f t="shared" si="119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20"/>
        <v>53874874.75</v>
      </c>
      <c r="EM28" s="33">
        <f t="shared" si="121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22"/>
        <v>1399721714.2199993</v>
      </c>
      <c r="ER28" s="33">
        <f t="shared" si="123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24"/>
        <v>541678369.18000126</v>
      </c>
      <c r="EW28" s="33">
        <f t="shared" si="125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26"/>
        <v>90084521.419998169</v>
      </c>
      <c r="FB28" s="33">
        <f t="shared" si="127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28"/>
        <v>49746081.820000648</v>
      </c>
      <c r="FG28" s="33">
        <f t="shared" si="129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30"/>
        <v>75281537.469999313</v>
      </c>
      <c r="FL28" s="33">
        <f t="shared" si="131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32"/>
        <v>-1315988669.499999</v>
      </c>
      <c r="FQ28" s="33">
        <f t="shared" si="133"/>
        <v>-0.21659466861500895</v>
      </c>
    </row>
    <row r="29" spans="1:173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90"/>
        <v>80316399.779999495</v>
      </c>
      <c r="BP29" s="33">
        <f t="shared" si="91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92"/>
        <v>-77782965.019999266</v>
      </c>
      <c r="BU29" s="33">
        <f t="shared" si="93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94"/>
        <v>89709600.949999809</v>
      </c>
      <c r="BZ29" s="33">
        <f t="shared" si="95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96"/>
        <v>-48672597.470000029</v>
      </c>
      <c r="CE29" s="33">
        <f t="shared" si="97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98"/>
        <v>15056990.199999571</v>
      </c>
      <c r="CJ29" s="33">
        <f t="shared" si="99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00"/>
        <v>28909054.430000544</v>
      </c>
      <c r="CO29" s="33">
        <f t="shared" si="101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02"/>
        <v>-54416008.400000334</v>
      </c>
      <c r="CT29" s="33">
        <f t="shared" si="103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04"/>
        <v>-142405044.50999999</v>
      </c>
      <c r="CY29" s="33">
        <f t="shared" si="105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06"/>
        <v>-146119556.27999997</v>
      </c>
      <c r="DD29" s="33">
        <f t="shared" si="107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08"/>
        <v>-137383281.00999999</v>
      </c>
      <c r="DI29" s="33">
        <f t="shared" si="109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10"/>
        <v>151692328.1900003</v>
      </c>
      <c r="DN29" s="33">
        <f t="shared" si="111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12"/>
        <v>144178807.19999981</v>
      </c>
      <c r="DS29" s="33">
        <f t="shared" si="113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14"/>
        <v>-14353719.830000162</v>
      </c>
      <c r="DX29" s="33">
        <f t="shared" si="115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16"/>
        <v>123167687.89000034</v>
      </c>
      <c r="EC29" s="33">
        <f t="shared" si="117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18"/>
        <v>135561452.04999995</v>
      </c>
      <c r="EH29" s="33">
        <f t="shared" si="119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20"/>
        <v>-40060642.409999847</v>
      </c>
      <c r="EM29" s="33">
        <f t="shared" si="121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22"/>
        <v>25954926.450000048</v>
      </c>
      <c r="ER29" s="33">
        <f t="shared" si="123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24"/>
        <v>8405990.029999733</v>
      </c>
      <c r="EW29" s="33">
        <f t="shared" si="125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26"/>
        <v>255126916.43000007</v>
      </c>
      <c r="FB29" s="33">
        <f t="shared" si="127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28"/>
        <v>9973176.1099996567</v>
      </c>
      <c r="FG29" s="33">
        <f t="shared" si="129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30"/>
        <v>115254457.68000031</v>
      </c>
      <c r="FL29" s="33">
        <f t="shared" si="131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32"/>
        <v>272965706.92999983</v>
      </c>
      <c r="FQ29" s="33">
        <f t="shared" si="133"/>
        <v>0.10873259370138284</v>
      </c>
    </row>
    <row r="30" spans="1:173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90"/>
        <v>549309849.54999924</v>
      </c>
      <c r="BP30" s="33">
        <f t="shared" si="91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92"/>
        <v>150506921.51000023</v>
      </c>
      <c r="BU30" s="33">
        <f t="shared" si="93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94"/>
        <v>345404049.5</v>
      </c>
      <c r="BZ30" s="33">
        <f t="shared" si="95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96"/>
        <v>147800930.46000004</v>
      </c>
      <c r="CE30" s="33">
        <f t="shared" si="97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98"/>
        <v>265981161.25999928</v>
      </c>
      <c r="CJ30" s="33">
        <f t="shared" si="99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00"/>
        <v>440575931.3900013</v>
      </c>
      <c r="CO30" s="33">
        <f t="shared" si="101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02"/>
        <v>424308283.29999924</v>
      </c>
      <c r="CT30" s="33">
        <f t="shared" si="103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04"/>
        <v>-363517697.95999908</v>
      </c>
      <c r="CY30" s="33">
        <f t="shared" si="105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06"/>
        <v>-258403974.97000027</v>
      </c>
      <c r="DD30" s="33">
        <f t="shared" si="107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08"/>
        <v>181418756.98999882</v>
      </c>
      <c r="DI30" s="33">
        <f t="shared" si="109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10"/>
        <v>1065457328.1699982</v>
      </c>
      <c r="DN30" s="33">
        <f t="shared" si="111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12"/>
        <v>788954125.47000313</v>
      </c>
      <c r="DS30" s="33">
        <f t="shared" si="113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14"/>
        <v>740966036.78999901</v>
      </c>
      <c r="DX30" s="33">
        <f t="shared" si="115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16"/>
        <v>700989001.70999908</v>
      </c>
      <c r="EC30" s="33">
        <f t="shared" si="117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18"/>
        <v>785559479.25000191</v>
      </c>
      <c r="EH30" s="33">
        <f t="shared" si="119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20"/>
        <v>1448192304.7099972</v>
      </c>
      <c r="EM30" s="33">
        <f t="shared" si="121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22"/>
        <v>2931469876.8800049</v>
      </c>
      <c r="ER30" s="33">
        <f t="shared" si="123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24"/>
        <v>606791475.35000038</v>
      </c>
      <c r="EW30" s="33">
        <f t="shared" si="125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26"/>
        <v>246901974.97999573</v>
      </c>
      <c r="FB30" s="33">
        <f t="shared" si="127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28"/>
        <v>639497539.04999924</v>
      </c>
      <c r="FG30" s="33">
        <f t="shared" si="129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30"/>
        <v>675440362.62000275</v>
      </c>
      <c r="FL30" s="33">
        <f t="shared" si="131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32"/>
        <v>230258937.86999893</v>
      </c>
      <c r="FQ30" s="33">
        <f t="shared" si="133"/>
        <v>1.1972852797581751E-2</v>
      </c>
    </row>
    <row r="31" spans="1:173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14"/>
        <v>0</v>
      </c>
      <c r="DX31" s="33"/>
      <c r="DY31" s="79">
        <v>0</v>
      </c>
      <c r="DZ31" s="74">
        <v>0</v>
      </c>
      <c r="EA31" s="31"/>
      <c r="EB31" s="32">
        <f t="shared" si="116"/>
        <v>0</v>
      </c>
      <c r="EC31" s="33"/>
      <c r="ED31" s="79">
        <v>0</v>
      </c>
      <c r="EE31" s="74">
        <v>0</v>
      </c>
      <c r="EF31" s="31"/>
      <c r="EG31" s="32">
        <f t="shared" si="118"/>
        <v>0</v>
      </c>
      <c r="EH31" s="33"/>
      <c r="EI31" s="79">
        <v>0</v>
      </c>
      <c r="EJ31" s="74">
        <v>0</v>
      </c>
      <c r="EK31" s="31"/>
      <c r="EL31" s="32">
        <f t="shared" si="120"/>
        <v>0</v>
      </c>
      <c r="EM31" s="33"/>
      <c r="EN31" s="79">
        <v>0</v>
      </c>
      <c r="EO31" s="74">
        <v>0</v>
      </c>
      <c r="EP31" s="31"/>
      <c r="EQ31" s="32">
        <f t="shared" si="122"/>
        <v>0</v>
      </c>
      <c r="ER31" s="33"/>
      <c r="ES31" s="79">
        <v>0</v>
      </c>
      <c r="ET31" s="74">
        <v>0</v>
      </c>
      <c r="EU31" s="31"/>
      <c r="EV31" s="32">
        <f t="shared" si="124"/>
        <v>0</v>
      </c>
      <c r="EW31" s="33"/>
      <c r="EX31" s="79">
        <v>0</v>
      </c>
      <c r="EY31" s="74">
        <v>0</v>
      </c>
      <c r="EZ31" s="31"/>
      <c r="FA31" s="32">
        <f t="shared" si="126"/>
        <v>0</v>
      </c>
      <c r="FB31" s="33"/>
      <c r="FC31" s="79">
        <v>0</v>
      </c>
      <c r="FD31" s="74">
        <v>0</v>
      </c>
      <c r="FE31" s="31"/>
      <c r="FF31" s="32">
        <f t="shared" si="128"/>
        <v>0</v>
      </c>
      <c r="FG31" s="33"/>
      <c r="FH31" s="79">
        <v>0</v>
      </c>
      <c r="FI31" s="74">
        <v>0</v>
      </c>
      <c r="FJ31" s="31"/>
      <c r="FK31" s="32">
        <f t="shared" si="130"/>
        <v>0</v>
      </c>
      <c r="FL31" s="33"/>
      <c r="FM31" s="79">
        <v>0</v>
      </c>
      <c r="FN31" s="74">
        <v>0</v>
      </c>
      <c r="FO31" s="31"/>
      <c r="FP31" s="32">
        <f t="shared" si="132"/>
        <v>0</v>
      </c>
      <c r="FQ31" s="33"/>
    </row>
    <row r="32" spans="1:173" ht="21.75" thickBot="1">
      <c r="A32" s="96" t="s">
        <v>20</v>
      </c>
      <c r="B32" s="97">
        <f t="shared" ref="B32:M32" si="134">SUM(B7:B26)</f>
        <v>24</v>
      </c>
      <c r="C32" s="98">
        <f t="shared" si="134"/>
        <v>28942137910.779999</v>
      </c>
      <c r="D32" s="99">
        <f t="shared" si="134"/>
        <v>1</v>
      </c>
      <c r="E32" s="100">
        <f t="shared" si="134"/>
        <v>30</v>
      </c>
      <c r="F32" s="98">
        <f t="shared" si="134"/>
        <v>27056803711.810001</v>
      </c>
      <c r="G32" s="99">
        <f t="shared" si="134"/>
        <v>1</v>
      </c>
      <c r="H32" s="101">
        <f t="shared" si="134"/>
        <v>89</v>
      </c>
      <c r="I32" s="102">
        <f t="shared" si="134"/>
        <v>184379739588.50003</v>
      </c>
      <c r="J32" s="103">
        <f t="shared" si="134"/>
        <v>0.99999999999999978</v>
      </c>
      <c r="K32" s="100">
        <f t="shared" si="134"/>
        <v>261</v>
      </c>
      <c r="L32" s="98">
        <f t="shared" si="134"/>
        <v>289677201742.11005</v>
      </c>
      <c r="M32" s="99">
        <f t="shared" si="13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35">SUM(AI7:AI28)</f>
        <v>544</v>
      </c>
      <c r="AJ32" s="98">
        <f t="shared" si="135"/>
        <v>958375630281.45996</v>
      </c>
      <c r="AK32" s="107">
        <f t="shared" si="135"/>
        <v>1</v>
      </c>
      <c r="AL32" s="106">
        <f t="shared" si="135"/>
        <v>586</v>
      </c>
      <c r="AM32" s="98">
        <f t="shared" si="135"/>
        <v>1103883062110.4199</v>
      </c>
      <c r="AN32" s="107">
        <f t="shared" si="13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63">
    <mergeCell ref="FM3:FQ3"/>
    <mergeCell ref="FP4:FQ4"/>
    <mergeCell ref="DE3:DI3"/>
    <mergeCell ref="EI3:EM3"/>
    <mergeCell ref="EL4:EM4"/>
    <mergeCell ref="DY3:EC3"/>
    <mergeCell ref="EB4:EC4"/>
    <mergeCell ref="DO3:DS3"/>
    <mergeCell ref="DR4:DS4"/>
    <mergeCell ref="ED3:EH3"/>
    <mergeCell ref="EG4:EH4"/>
    <mergeCell ref="DH4:DI4"/>
    <mergeCell ref="DJ3:DN3"/>
    <mergeCell ref="DM4:DN4"/>
    <mergeCell ref="FH3:FL3"/>
    <mergeCell ref="FK4:FL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CK3:CO3"/>
    <mergeCell ref="CN4:CO4"/>
    <mergeCell ref="DC4:DD4"/>
    <mergeCell ref="CU3:CY3"/>
    <mergeCell ref="CX4:CY4"/>
    <mergeCell ref="CP3:CT3"/>
    <mergeCell ref="CS4:CT4"/>
    <mergeCell ref="CZ3:DD3"/>
    <mergeCell ref="FC3:FG3"/>
    <mergeCell ref="FF4:FG4"/>
    <mergeCell ref="EX3:FB3"/>
    <mergeCell ref="FA4:FB4"/>
    <mergeCell ref="DT3:DX3"/>
    <mergeCell ref="DW4:DX4"/>
    <mergeCell ref="ES3:EW3"/>
    <mergeCell ref="EV4:EW4"/>
    <mergeCell ref="EN3:ER3"/>
    <mergeCell ref="EQ4:ER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2024-11-08T09:44:22Z</dcterms:modified>
</cp:coreProperties>
</file>