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3\Data\MIS\NAV\MF\2023\rmf_2023\"/>
    </mc:Choice>
  </mc:AlternateContent>
  <xr:revisionPtr revIDLastSave="0" documentId="13_ncr:1_{C80849A6-8E9F-4334-867D-482B4BA9E634}" xr6:coauthVersionLast="36" xr6:coauthVersionMax="36" xr10:uidLastSave="{00000000-0000-0000-0000-000000000000}"/>
  <bookViews>
    <workbookView xWindow="0" yWindow="0" windowWidth="20490" windowHeight="7545" xr2:uid="{00000000-000D-0000-FFFF-FFFF00000000}"/>
  </bookViews>
  <sheets>
    <sheet name="RMF2022" sheetId="1" r:id="rId1"/>
    <sheet name="AMC" sheetId="3" r:id="rId2"/>
  </sheets>
  <definedNames>
    <definedName name="_xlnm.Print_Area" localSheetId="0">'RMF2022'!$A$1:$S$31</definedName>
  </definedNames>
  <calcPr calcId="191029"/>
</workbook>
</file>

<file path=xl/calcChain.xml><?xml version="1.0" encoding="utf-8"?>
<calcChain xmlns="http://schemas.openxmlformats.org/spreadsheetml/2006/main">
  <c r="DI31" i="1" l="1"/>
  <c r="DJ21" i="1" s="1"/>
  <c r="DH31" i="1"/>
  <c r="DL30" i="1"/>
  <c r="DK30" i="1"/>
  <c r="DK29" i="1"/>
  <c r="DL29" i="1" s="1"/>
  <c r="DK28" i="1"/>
  <c r="DL28" i="1" s="1"/>
  <c r="DK27" i="1"/>
  <c r="DL27" i="1" s="1"/>
  <c r="DK26" i="1"/>
  <c r="DL26" i="1" s="1"/>
  <c r="DK25" i="1"/>
  <c r="DL25" i="1" s="1"/>
  <c r="DK24" i="1"/>
  <c r="DL24" i="1" s="1"/>
  <c r="DK23" i="1"/>
  <c r="DL23" i="1" s="1"/>
  <c r="DK22" i="1"/>
  <c r="DL22" i="1" s="1"/>
  <c r="DL21" i="1"/>
  <c r="DK21" i="1"/>
  <c r="DK20" i="1"/>
  <c r="DL20" i="1" s="1"/>
  <c r="DK19" i="1"/>
  <c r="DL19" i="1" s="1"/>
  <c r="DK18" i="1"/>
  <c r="DL18" i="1" s="1"/>
  <c r="DK17" i="1"/>
  <c r="DL17" i="1" s="1"/>
  <c r="DK16" i="1"/>
  <c r="DL16" i="1" s="1"/>
  <c r="DK14" i="1"/>
  <c r="DL14" i="1" s="1"/>
  <c r="DK13" i="1"/>
  <c r="DL13" i="1" s="1"/>
  <c r="DK12" i="1"/>
  <c r="DL12" i="1" s="1"/>
  <c r="DK10" i="1"/>
  <c r="DL10" i="1" s="1"/>
  <c r="DK9" i="1"/>
  <c r="DL9" i="1" s="1"/>
  <c r="DK8" i="1"/>
  <c r="DL8" i="1" s="1"/>
  <c r="DK7" i="1"/>
  <c r="DL7" i="1" s="1"/>
  <c r="DJ10" i="1" l="1"/>
  <c r="DJ28" i="1"/>
  <c r="DJ25" i="1"/>
  <c r="DJ7" i="1"/>
  <c r="DJ26" i="1"/>
  <c r="DJ13" i="1"/>
  <c r="DJ24" i="1"/>
  <c r="DJ9" i="1"/>
  <c r="DJ29" i="1"/>
  <c r="DJ22" i="1"/>
  <c r="DJ18" i="1"/>
  <c r="DJ8" i="1"/>
  <c r="DJ19" i="1"/>
  <c r="DJ16" i="1"/>
  <c r="DJ20" i="1"/>
  <c r="DJ23" i="1"/>
  <c r="DJ30" i="1"/>
  <c r="DJ27" i="1"/>
  <c r="DJ12" i="1"/>
  <c r="DJ17" i="1"/>
  <c r="DD31" i="1"/>
  <c r="DE26" i="1" s="1"/>
  <c r="DC31" i="1"/>
  <c r="DG30" i="1"/>
  <c r="DF30" i="1"/>
  <c r="DF29" i="1"/>
  <c r="DG29" i="1" s="1"/>
  <c r="DF28" i="1"/>
  <c r="DG28" i="1" s="1"/>
  <c r="DF27" i="1"/>
  <c r="DG27" i="1" s="1"/>
  <c r="DG26" i="1"/>
  <c r="DF26" i="1"/>
  <c r="DF25" i="1"/>
  <c r="DG25" i="1" s="1"/>
  <c r="DG24" i="1"/>
  <c r="DF24" i="1"/>
  <c r="DF23" i="1"/>
  <c r="DG23" i="1" s="1"/>
  <c r="DF22" i="1"/>
  <c r="DG22" i="1" s="1"/>
  <c r="DF21" i="1"/>
  <c r="DG21" i="1" s="1"/>
  <c r="DF20" i="1"/>
  <c r="DG20" i="1" s="1"/>
  <c r="DF19" i="1"/>
  <c r="DG19" i="1" s="1"/>
  <c r="DF18" i="1"/>
  <c r="DG18" i="1" s="1"/>
  <c r="DF17" i="1"/>
  <c r="DG17" i="1" s="1"/>
  <c r="DF16" i="1"/>
  <c r="DG16" i="1" s="1"/>
  <c r="DF14" i="1"/>
  <c r="DG14" i="1" s="1"/>
  <c r="DF13" i="1"/>
  <c r="DG13" i="1" s="1"/>
  <c r="DE13" i="1"/>
  <c r="DF12" i="1"/>
  <c r="DG12" i="1" s="1"/>
  <c r="DF10" i="1"/>
  <c r="DG10" i="1" s="1"/>
  <c r="DE10" i="1"/>
  <c r="DF9" i="1"/>
  <c r="DG9" i="1" s="1"/>
  <c r="DF8" i="1"/>
  <c r="DG8" i="1" s="1"/>
  <c r="DF7" i="1"/>
  <c r="DG7" i="1" s="1"/>
  <c r="DE7" i="1" l="1"/>
  <c r="DE21" i="1"/>
  <c r="DE16" i="1"/>
  <c r="DE8" i="1"/>
  <c r="DJ31" i="1"/>
  <c r="DK31" i="1"/>
  <c r="DL31" i="1" s="1"/>
  <c r="DE17" i="1"/>
  <c r="DE12" i="1"/>
  <c r="DE24" i="1"/>
  <c r="DE20" i="1"/>
  <c r="DE25" i="1"/>
  <c r="DE30" i="1"/>
  <c r="DE22" i="1"/>
  <c r="DE18" i="1"/>
  <c r="DE9" i="1"/>
  <c r="DE19" i="1"/>
  <c r="DE23" i="1"/>
  <c r="DE28" i="1"/>
  <c r="DE29" i="1"/>
  <c r="DE27" i="1"/>
  <c r="CY31" i="1"/>
  <c r="CZ27" i="1" s="1"/>
  <c r="CX31" i="1"/>
  <c r="DB30" i="1"/>
  <c r="DA30" i="1"/>
  <c r="DB29" i="1"/>
  <c r="DA29" i="1"/>
  <c r="DA28" i="1"/>
  <c r="DB28" i="1" s="1"/>
  <c r="DA27" i="1"/>
  <c r="DB27" i="1" s="1"/>
  <c r="DA26" i="1"/>
  <c r="DB26" i="1" s="1"/>
  <c r="DB25" i="1"/>
  <c r="DA25" i="1"/>
  <c r="DA24" i="1"/>
  <c r="DB24" i="1" s="1"/>
  <c r="DA23" i="1"/>
  <c r="DB23" i="1" s="1"/>
  <c r="DA22" i="1"/>
  <c r="DB22" i="1" s="1"/>
  <c r="DA21" i="1"/>
  <c r="DB21" i="1" s="1"/>
  <c r="DA20" i="1"/>
  <c r="DB20" i="1" s="1"/>
  <c r="DA19" i="1"/>
  <c r="DB19" i="1" s="1"/>
  <c r="DA18" i="1"/>
  <c r="DB18" i="1" s="1"/>
  <c r="DA17" i="1"/>
  <c r="DB17" i="1" s="1"/>
  <c r="DA16" i="1"/>
  <c r="DB16" i="1" s="1"/>
  <c r="DA14" i="1"/>
  <c r="DB14" i="1" s="1"/>
  <c r="DA13" i="1"/>
  <c r="DB13" i="1" s="1"/>
  <c r="DA12" i="1"/>
  <c r="DB12" i="1" s="1"/>
  <c r="DA10" i="1"/>
  <c r="DB10" i="1" s="1"/>
  <c r="DA9" i="1"/>
  <c r="DB9" i="1" s="1"/>
  <c r="DA8" i="1"/>
  <c r="DB8" i="1" s="1"/>
  <c r="DA7" i="1"/>
  <c r="DB7" i="1" s="1"/>
  <c r="DE31" i="1" l="1"/>
  <c r="DF31" i="1"/>
  <c r="DG31" i="1" s="1"/>
  <c r="CZ8" i="1"/>
  <c r="CZ9" i="1"/>
  <c r="CZ16" i="1"/>
  <c r="CZ20" i="1"/>
  <c r="CZ24" i="1"/>
  <c r="CZ23" i="1"/>
  <c r="CZ28" i="1"/>
  <c r="CZ21" i="1"/>
  <c r="CZ25" i="1"/>
  <c r="CZ17" i="1"/>
  <c r="CZ12" i="1"/>
  <c r="CZ19" i="1"/>
  <c r="CZ7" i="1"/>
  <c r="CZ18" i="1"/>
  <c r="CZ22" i="1"/>
  <c r="CZ13" i="1"/>
  <c r="CZ30" i="1"/>
  <c r="CZ26" i="1"/>
  <c r="CZ10" i="1"/>
  <c r="CZ29" i="1"/>
  <c r="CT31" i="1"/>
  <c r="CU16" i="1" s="1"/>
  <c r="CS31" i="1"/>
  <c r="CW30" i="1"/>
  <c r="CV30" i="1"/>
  <c r="CV29" i="1"/>
  <c r="CW29" i="1" s="1"/>
  <c r="CV28" i="1"/>
  <c r="CW28" i="1" s="1"/>
  <c r="CV27" i="1"/>
  <c r="CW27" i="1" s="1"/>
  <c r="CV26" i="1"/>
  <c r="CW26" i="1" s="1"/>
  <c r="CV25" i="1"/>
  <c r="CW25" i="1" s="1"/>
  <c r="CW24" i="1"/>
  <c r="CV24" i="1"/>
  <c r="CV23" i="1"/>
  <c r="CW23" i="1" s="1"/>
  <c r="CV22" i="1"/>
  <c r="CW22" i="1" s="1"/>
  <c r="CV21" i="1"/>
  <c r="CW21" i="1" s="1"/>
  <c r="CV20" i="1"/>
  <c r="CW20" i="1" s="1"/>
  <c r="CV19" i="1"/>
  <c r="CW19" i="1" s="1"/>
  <c r="CV18" i="1"/>
  <c r="CW18" i="1" s="1"/>
  <c r="CV17" i="1"/>
  <c r="CW17" i="1" s="1"/>
  <c r="CV16" i="1"/>
  <c r="CW16" i="1" s="1"/>
  <c r="CV14" i="1"/>
  <c r="CW14" i="1" s="1"/>
  <c r="CV13" i="1"/>
  <c r="CW13" i="1" s="1"/>
  <c r="CV12" i="1"/>
  <c r="CW12" i="1" s="1"/>
  <c r="CV10" i="1"/>
  <c r="CW10" i="1" s="1"/>
  <c r="CV9" i="1"/>
  <c r="CW9" i="1" s="1"/>
  <c r="CV8" i="1"/>
  <c r="CW8" i="1" s="1"/>
  <c r="CV7" i="1"/>
  <c r="CW7" i="1" s="1"/>
  <c r="CU12" i="1" l="1"/>
  <c r="CU21" i="1"/>
  <c r="CU27" i="1"/>
  <c r="CU7" i="1"/>
  <c r="CU19" i="1"/>
  <c r="CU8" i="1"/>
  <c r="CU10" i="1"/>
  <c r="CZ31" i="1"/>
  <c r="CU23" i="1"/>
  <c r="CU28" i="1"/>
  <c r="CU24" i="1"/>
  <c r="DA31" i="1"/>
  <c r="DB31" i="1" s="1"/>
  <c r="CU13" i="1"/>
  <c r="CU20" i="1"/>
  <c r="CU9" i="1"/>
  <c r="CU25" i="1"/>
  <c r="CU30" i="1"/>
  <c r="CU17" i="1"/>
  <c r="CU18" i="1"/>
  <c r="CU22" i="1"/>
  <c r="CU26" i="1"/>
  <c r="CU29" i="1"/>
  <c r="CO31" i="1"/>
  <c r="CP27" i="1" s="1"/>
  <c r="CN31" i="1"/>
  <c r="CR30" i="1"/>
  <c r="CQ30" i="1"/>
  <c r="CQ29" i="1"/>
  <c r="CR29" i="1" s="1"/>
  <c r="CQ28" i="1"/>
  <c r="CR28" i="1" s="1"/>
  <c r="CQ27" i="1"/>
  <c r="CR27" i="1" s="1"/>
  <c r="CQ26" i="1"/>
  <c r="CR26" i="1" s="1"/>
  <c r="CQ25" i="1"/>
  <c r="CR25" i="1" s="1"/>
  <c r="CQ24" i="1"/>
  <c r="CR24" i="1" s="1"/>
  <c r="CQ23" i="1"/>
  <c r="CR23" i="1" s="1"/>
  <c r="CR22" i="1"/>
  <c r="CQ22" i="1"/>
  <c r="CQ21" i="1"/>
  <c r="CR21" i="1" s="1"/>
  <c r="CR20" i="1"/>
  <c r="CQ20" i="1"/>
  <c r="CQ19" i="1"/>
  <c r="CR19" i="1" s="1"/>
  <c r="CQ18" i="1"/>
  <c r="CR18" i="1" s="1"/>
  <c r="CQ17" i="1"/>
  <c r="CR17" i="1" s="1"/>
  <c r="CQ16" i="1"/>
  <c r="CR16" i="1" s="1"/>
  <c r="CQ14" i="1"/>
  <c r="CR14" i="1" s="1"/>
  <c r="CQ13" i="1"/>
  <c r="CR13" i="1" s="1"/>
  <c r="CQ12" i="1"/>
  <c r="CR12" i="1" s="1"/>
  <c r="CQ10" i="1"/>
  <c r="CR10" i="1" s="1"/>
  <c r="CQ9" i="1"/>
  <c r="CR9" i="1" s="1"/>
  <c r="CQ8" i="1"/>
  <c r="CR8" i="1" s="1"/>
  <c r="CQ7" i="1"/>
  <c r="CR7" i="1" s="1"/>
  <c r="CV31" i="1" l="1"/>
  <c r="CW31" i="1" s="1"/>
  <c r="CU31" i="1"/>
  <c r="CP9" i="1"/>
  <c r="CP13" i="1"/>
  <c r="CP21" i="1"/>
  <c r="CP22" i="1"/>
  <c r="CP25" i="1"/>
  <c r="CP7" i="1"/>
  <c r="CP10" i="1"/>
  <c r="CP16" i="1"/>
  <c r="CP19" i="1"/>
  <c r="CP28" i="1"/>
  <c r="CP26" i="1"/>
  <c r="CP12" i="1"/>
  <c r="CP20" i="1"/>
  <c r="CP23" i="1"/>
  <c r="CP18" i="1"/>
  <c r="CP30" i="1"/>
  <c r="CP17" i="1"/>
  <c r="CP8" i="1"/>
  <c r="CP24" i="1"/>
  <c r="CP29" i="1"/>
  <c r="CI31" i="1"/>
  <c r="CJ31" i="1"/>
  <c r="CK8" i="1" s="1"/>
  <c r="CM30" i="1"/>
  <c r="CL30" i="1"/>
  <c r="CL29" i="1"/>
  <c r="CM29" i="1" s="1"/>
  <c r="CL28" i="1"/>
  <c r="CM28" i="1" s="1"/>
  <c r="CL27" i="1"/>
  <c r="CM27" i="1" s="1"/>
  <c r="CM26" i="1"/>
  <c r="CL26" i="1"/>
  <c r="CL25" i="1"/>
  <c r="CM25" i="1" s="1"/>
  <c r="CL24" i="1"/>
  <c r="CM24" i="1" s="1"/>
  <c r="CL23" i="1"/>
  <c r="CM23" i="1" s="1"/>
  <c r="CL22" i="1"/>
  <c r="CM22" i="1" s="1"/>
  <c r="CM21" i="1"/>
  <c r="CL21" i="1"/>
  <c r="CL20" i="1"/>
  <c r="CM20" i="1" s="1"/>
  <c r="CL19" i="1"/>
  <c r="CM19" i="1" s="1"/>
  <c r="CL18" i="1"/>
  <c r="CM18" i="1" s="1"/>
  <c r="CL17" i="1"/>
  <c r="CM17" i="1" s="1"/>
  <c r="CL16" i="1"/>
  <c r="CM16" i="1" s="1"/>
  <c r="CL14" i="1"/>
  <c r="CM14" i="1" s="1"/>
  <c r="CL13" i="1"/>
  <c r="CM13" i="1" s="1"/>
  <c r="CL12" i="1"/>
  <c r="CM12" i="1" s="1"/>
  <c r="CL10" i="1"/>
  <c r="CM10" i="1" s="1"/>
  <c r="CL9" i="1"/>
  <c r="CM9" i="1" s="1"/>
  <c r="CL8" i="1"/>
  <c r="CM8" i="1" s="1"/>
  <c r="CL7" i="1"/>
  <c r="CM7" i="1" s="1"/>
  <c r="CE31" i="1"/>
  <c r="CD31" i="1"/>
  <c r="CH30" i="1"/>
  <c r="CG30" i="1"/>
  <c r="CG29" i="1"/>
  <c r="CH29" i="1"/>
  <c r="CG28" i="1"/>
  <c r="CH28" i="1"/>
  <c r="CG27" i="1"/>
  <c r="CH27" i="1"/>
  <c r="CH26" i="1"/>
  <c r="CG26" i="1"/>
  <c r="CG25" i="1"/>
  <c r="CH25" i="1"/>
  <c r="CG24" i="1"/>
  <c r="CH24" i="1"/>
  <c r="CG23" i="1"/>
  <c r="CH23" i="1"/>
  <c r="CH22" i="1"/>
  <c r="CG22" i="1"/>
  <c r="CG21" i="1"/>
  <c r="CH21" i="1"/>
  <c r="CG20" i="1"/>
  <c r="CH20" i="1"/>
  <c r="CG19" i="1"/>
  <c r="CH19" i="1"/>
  <c r="CG18" i="1"/>
  <c r="CH18" i="1" s="1"/>
  <c r="CG17" i="1"/>
  <c r="CH17" i="1" s="1"/>
  <c r="CG16" i="1"/>
  <c r="CH16" i="1" s="1"/>
  <c r="CG14" i="1"/>
  <c r="CH14" i="1" s="1"/>
  <c r="CG13" i="1"/>
  <c r="CH13" i="1" s="1"/>
  <c r="CG12" i="1"/>
  <c r="CH12" i="1" s="1"/>
  <c r="CG10" i="1"/>
  <c r="CH10" i="1" s="1"/>
  <c r="CG9" i="1"/>
  <c r="CH9" i="1"/>
  <c r="CG8" i="1"/>
  <c r="CH8" i="1"/>
  <c r="CG7" i="1"/>
  <c r="CH7" i="1"/>
  <c r="BZ31" i="1"/>
  <c r="CA30" i="1" s="1"/>
  <c r="BY31" i="1"/>
  <c r="CC30" i="1"/>
  <c r="CB30" i="1"/>
  <c r="CB29" i="1"/>
  <c r="CC29" i="1"/>
  <c r="CB28" i="1"/>
  <c r="CC28" i="1"/>
  <c r="CB27" i="1"/>
  <c r="CC27" i="1"/>
  <c r="CC26" i="1"/>
  <c r="CB26" i="1"/>
  <c r="CB25" i="1"/>
  <c r="CC25" i="1"/>
  <c r="CB24" i="1"/>
  <c r="CC24" i="1"/>
  <c r="CB23" i="1"/>
  <c r="CC23" i="1"/>
  <c r="CB22" i="1"/>
  <c r="CC22" i="1"/>
  <c r="CB21" i="1"/>
  <c r="CC21" i="1"/>
  <c r="CB20" i="1"/>
  <c r="CC20" i="1"/>
  <c r="CB19" i="1"/>
  <c r="CC19" i="1" s="1"/>
  <c r="CB18" i="1"/>
  <c r="CC18" i="1" s="1"/>
  <c r="CB17" i="1"/>
  <c r="CC17" i="1"/>
  <c r="CB16" i="1"/>
  <c r="CC16" i="1" s="1"/>
  <c r="CB14" i="1"/>
  <c r="CC14" i="1" s="1"/>
  <c r="CB13" i="1"/>
  <c r="CC13" i="1" s="1"/>
  <c r="CB12" i="1"/>
  <c r="CC12" i="1" s="1"/>
  <c r="CB10" i="1"/>
  <c r="CC10" i="1" s="1"/>
  <c r="CB9" i="1"/>
  <c r="CC9" i="1"/>
  <c r="CB8" i="1"/>
  <c r="CC8" i="1"/>
  <c r="CB7" i="1"/>
  <c r="CC7" i="1"/>
  <c r="BU31" i="1"/>
  <c r="BV27" i="1" s="1"/>
  <c r="BT31" i="1"/>
  <c r="BX30" i="1"/>
  <c r="BW30" i="1"/>
  <c r="BW29" i="1"/>
  <c r="BX29" i="1"/>
  <c r="BW28" i="1"/>
  <c r="BX28" i="1"/>
  <c r="BW27" i="1"/>
  <c r="BX27" i="1"/>
  <c r="BW26" i="1"/>
  <c r="BX26" i="1"/>
  <c r="BW25" i="1"/>
  <c r="BX25" i="1"/>
  <c r="BW24" i="1"/>
  <c r="BX24" i="1"/>
  <c r="BW23" i="1"/>
  <c r="BX23" i="1"/>
  <c r="BX22" i="1"/>
  <c r="BW22" i="1"/>
  <c r="BW21" i="1"/>
  <c r="BX21" i="1"/>
  <c r="BW20" i="1"/>
  <c r="BX20" i="1"/>
  <c r="BW19" i="1"/>
  <c r="BX19" i="1" s="1"/>
  <c r="BW18" i="1"/>
  <c r="BX18" i="1" s="1"/>
  <c r="BW17" i="1"/>
  <c r="BX17" i="1" s="1"/>
  <c r="BW16" i="1"/>
  <c r="BX16" i="1" s="1"/>
  <c r="BW14" i="1"/>
  <c r="BX14" i="1" s="1"/>
  <c r="BW13" i="1"/>
  <c r="BX13" i="1"/>
  <c r="BW12" i="1"/>
  <c r="BX12" i="1" s="1"/>
  <c r="BW10" i="1"/>
  <c r="BX10" i="1" s="1"/>
  <c r="BX9" i="1"/>
  <c r="BW9" i="1"/>
  <c r="BW8" i="1"/>
  <c r="BX8" i="1"/>
  <c r="BW7" i="1"/>
  <c r="BX7" i="1"/>
  <c r="BP31" i="1"/>
  <c r="BQ26" i="1" s="1"/>
  <c r="BO31" i="1"/>
  <c r="BS30" i="1"/>
  <c r="BR30" i="1"/>
  <c r="BR29" i="1"/>
  <c r="BS29" i="1"/>
  <c r="BR28" i="1"/>
  <c r="BS28" i="1"/>
  <c r="BR27" i="1"/>
  <c r="BS27" i="1"/>
  <c r="BR26" i="1"/>
  <c r="BS26" i="1"/>
  <c r="BR25" i="1"/>
  <c r="BS25" i="1"/>
  <c r="BR24" i="1"/>
  <c r="BS24" i="1"/>
  <c r="BR23" i="1"/>
  <c r="BS23" i="1"/>
  <c r="BR22" i="1"/>
  <c r="BS22" i="1"/>
  <c r="BR21" i="1"/>
  <c r="BS21" i="1"/>
  <c r="BR20" i="1"/>
  <c r="BS20" i="1"/>
  <c r="BR19" i="1"/>
  <c r="BS19" i="1" s="1"/>
  <c r="BR18" i="1"/>
  <c r="BS18" i="1"/>
  <c r="BR17" i="1"/>
  <c r="BS17" i="1" s="1"/>
  <c r="BR16" i="1"/>
  <c r="BS16" i="1" s="1"/>
  <c r="BR14" i="1"/>
  <c r="BS14" i="1" s="1"/>
  <c r="BR13" i="1"/>
  <c r="BS13" i="1" s="1"/>
  <c r="BR12" i="1"/>
  <c r="BS12" i="1" s="1"/>
  <c r="BR10" i="1"/>
  <c r="BS10" i="1" s="1"/>
  <c r="BR9" i="1"/>
  <c r="BS9" i="1"/>
  <c r="BR8" i="1"/>
  <c r="BS8" i="1"/>
  <c r="BR7" i="1"/>
  <c r="BS7" i="1"/>
  <c r="AP31" i="1"/>
  <c r="AQ27" i="1" s="1"/>
  <c r="AM31" i="1"/>
  <c r="AN27" i="1" s="1"/>
  <c r="AO31" i="1"/>
  <c r="AL31" i="1"/>
  <c r="AJ31" i="1"/>
  <c r="AK21" i="1" s="1"/>
  <c r="AI31" i="1"/>
  <c r="AF31" i="1"/>
  <c r="AG31" i="1"/>
  <c r="AH13" i="1" s="1"/>
  <c r="Y7" i="1"/>
  <c r="AE26" i="1"/>
  <c r="AE25" i="1"/>
  <c r="AE24" i="1"/>
  <c r="AE23" i="1"/>
  <c r="AE22" i="1"/>
  <c r="AE21" i="1"/>
  <c r="AE20" i="1"/>
  <c r="AE19" i="1"/>
  <c r="AE18" i="1"/>
  <c r="AE17" i="1"/>
  <c r="AE16" i="1"/>
  <c r="AE15" i="1"/>
  <c r="AE13" i="1"/>
  <c r="AE12" i="1"/>
  <c r="AE11" i="1"/>
  <c r="AE10" i="1"/>
  <c r="AE9" i="1"/>
  <c r="AE8" i="1"/>
  <c r="AE7" i="1"/>
  <c r="AB18" i="1"/>
  <c r="AB7" i="1"/>
  <c r="AB8" i="1"/>
  <c r="AB9" i="1"/>
  <c r="AB10" i="1"/>
  <c r="AB11" i="1"/>
  <c r="AB12" i="1"/>
  <c r="AB13" i="1"/>
  <c r="AB15" i="1"/>
  <c r="AB16" i="1"/>
  <c r="AB17" i="1"/>
  <c r="AB19" i="1"/>
  <c r="AB20" i="1"/>
  <c r="AB21" i="1"/>
  <c r="AB22" i="1"/>
  <c r="AB23" i="1"/>
  <c r="AB24" i="1"/>
  <c r="AB25" i="1"/>
  <c r="AB26" i="1"/>
  <c r="Y8" i="1"/>
  <c r="Y9" i="1"/>
  <c r="Y10" i="1"/>
  <c r="Y11" i="1"/>
  <c r="Y12" i="1"/>
  <c r="Y13" i="1"/>
  <c r="Y15" i="1"/>
  <c r="Y16" i="1"/>
  <c r="Y17" i="1"/>
  <c r="Y19" i="1"/>
  <c r="Y20" i="1"/>
  <c r="Y21" i="1"/>
  <c r="Y22" i="1"/>
  <c r="Y23" i="1"/>
  <c r="Y24" i="1"/>
  <c r="Y25" i="1"/>
  <c r="Y26" i="1"/>
  <c r="Y31" i="1"/>
  <c r="V7" i="1"/>
  <c r="V9" i="1"/>
  <c r="V11" i="1"/>
  <c r="V12" i="1"/>
  <c r="V13" i="1"/>
  <c r="V15" i="1"/>
  <c r="V10" i="1"/>
  <c r="V16" i="1"/>
  <c r="V17" i="1"/>
  <c r="V19" i="1"/>
  <c r="V8" i="1"/>
  <c r="V20" i="1"/>
  <c r="V21" i="1"/>
  <c r="V22" i="1"/>
  <c r="V23" i="1"/>
  <c r="V24" i="1"/>
  <c r="V25" i="1"/>
  <c r="V26" i="1"/>
  <c r="O31" i="1"/>
  <c r="P25" i="1" s="1"/>
  <c r="N31" i="1"/>
  <c r="S25" i="1"/>
  <c r="S23" i="1"/>
  <c r="L31" i="1"/>
  <c r="M16" i="1" s="1"/>
  <c r="K31" i="1"/>
  <c r="F31" i="1"/>
  <c r="G20" i="1" s="1"/>
  <c r="C31" i="1"/>
  <c r="D22" i="1" s="1"/>
  <c r="S21" i="1"/>
  <c r="S7" i="1"/>
  <c r="S9" i="1"/>
  <c r="S11" i="1"/>
  <c r="S12" i="1"/>
  <c r="S13" i="1"/>
  <c r="S15" i="1"/>
  <c r="S10" i="1"/>
  <c r="S19" i="1"/>
  <c r="S8" i="1"/>
  <c r="S20" i="1"/>
  <c r="S22" i="1"/>
  <c r="S24" i="1"/>
  <c r="S26" i="1"/>
  <c r="B31" i="1"/>
  <c r="E31" i="1"/>
  <c r="S16" i="1"/>
  <c r="S17" i="1"/>
  <c r="BQ28" i="1"/>
  <c r="BQ10" i="1"/>
  <c r="BQ13" i="1"/>
  <c r="CA25" i="1" l="1"/>
  <c r="P8" i="1"/>
  <c r="P10" i="1"/>
  <c r="BV9" i="1"/>
  <c r="BV16" i="1"/>
  <c r="AN8" i="1"/>
  <c r="AN24" i="1"/>
  <c r="P19" i="1"/>
  <c r="AQ16" i="1"/>
  <c r="AQ11" i="1"/>
  <c r="CA10" i="1"/>
  <c r="CA16" i="1"/>
  <c r="CA8" i="1"/>
  <c r="CA7" i="1"/>
  <c r="CA27" i="1"/>
  <c r="CA22" i="1"/>
  <c r="CA28" i="1"/>
  <c r="CA24" i="1"/>
  <c r="P24" i="1"/>
  <c r="P20" i="1"/>
  <c r="AQ24" i="1"/>
  <c r="G17" i="1"/>
  <c r="BQ20" i="1"/>
  <c r="BQ12" i="1"/>
  <c r="P15" i="1"/>
  <c r="P16" i="1"/>
  <c r="BQ16" i="1"/>
  <c r="BV24" i="1"/>
  <c r="BV21" i="1"/>
  <c r="BQ25" i="1"/>
  <c r="BQ29" i="1"/>
  <c r="P22" i="1"/>
  <c r="G21" i="1"/>
  <c r="G8" i="1"/>
  <c r="G7" i="1"/>
  <c r="AN17" i="1"/>
  <c r="AN22" i="1"/>
  <c r="AN23" i="1"/>
  <c r="AN20" i="1"/>
  <c r="AN26" i="1"/>
  <c r="G22" i="1"/>
  <c r="BR31" i="1"/>
  <c r="BS31" i="1" s="1"/>
  <c r="BW31" i="1"/>
  <c r="BX31" i="1" s="1"/>
  <c r="BQ21" i="1"/>
  <c r="BQ24" i="1"/>
  <c r="BQ9" i="1"/>
  <c r="BQ22" i="1"/>
  <c r="BQ17" i="1"/>
  <c r="BQ23" i="1"/>
  <c r="BQ7" i="1"/>
  <c r="BQ18" i="1"/>
  <c r="BQ19" i="1"/>
  <c r="M21" i="1"/>
  <c r="BQ27" i="1"/>
  <c r="BQ8" i="1"/>
  <c r="BQ30" i="1"/>
  <c r="M15" i="1"/>
  <c r="AH10" i="1"/>
  <c r="M19" i="1"/>
  <c r="CP31" i="1"/>
  <c r="AH12" i="1"/>
  <c r="AH8" i="1"/>
  <c r="AH15" i="1"/>
  <c r="M9" i="1"/>
  <c r="AH19" i="1"/>
  <c r="AH11" i="1"/>
  <c r="AH25" i="1"/>
  <c r="M11" i="1"/>
  <c r="M17" i="1"/>
  <c r="M10" i="1"/>
  <c r="AH16" i="1"/>
  <c r="M24" i="1"/>
  <c r="AH22" i="1"/>
  <c r="M8" i="1"/>
  <c r="AH24" i="1"/>
  <c r="AH17" i="1"/>
  <c r="AH23" i="1"/>
  <c r="M7" i="1"/>
  <c r="AH26" i="1"/>
  <c r="AH18" i="1"/>
  <c r="AH7" i="1"/>
  <c r="AH20" i="1"/>
  <c r="AH9" i="1"/>
  <c r="AH21" i="1"/>
  <c r="M26" i="1"/>
  <c r="M20" i="1"/>
  <c r="AB31" i="1"/>
  <c r="BV20" i="1"/>
  <c r="AN9" i="1"/>
  <c r="G9" i="1"/>
  <c r="AN10" i="1"/>
  <c r="G13" i="1"/>
  <c r="AN15" i="1"/>
  <c r="P23" i="1"/>
  <c r="AN19" i="1"/>
  <c r="BV30" i="1"/>
  <c r="G26" i="1"/>
  <c r="AN13" i="1"/>
  <c r="G16" i="1"/>
  <c r="AK23" i="1"/>
  <c r="AK25" i="1"/>
  <c r="AN18" i="1"/>
  <c r="AN7" i="1"/>
  <c r="BV18" i="1"/>
  <c r="BV26" i="1"/>
  <c r="G19" i="1"/>
  <c r="BV10" i="1"/>
  <c r="G11" i="1"/>
  <c r="AN12" i="1"/>
  <c r="BV12" i="1"/>
  <c r="BV17" i="1"/>
  <c r="AQ13" i="1"/>
  <c r="CB31" i="1"/>
  <c r="CC31" i="1" s="1"/>
  <c r="AK11" i="1"/>
  <c r="AQ10" i="1"/>
  <c r="S31" i="1"/>
  <c r="CQ31" i="1"/>
  <c r="CR31" i="1" s="1"/>
  <c r="AK7" i="1"/>
  <c r="BV13" i="1"/>
  <c r="G12" i="1"/>
  <c r="P7" i="1"/>
  <c r="BV8" i="1"/>
  <c r="G24" i="1"/>
  <c r="AN25" i="1"/>
  <c r="P21" i="1"/>
  <c r="BV29" i="1"/>
  <c r="P12" i="1"/>
  <c r="AN16" i="1"/>
  <c r="BV7" i="1"/>
  <c r="P11" i="1"/>
  <c r="M12" i="1"/>
  <c r="G15" i="1"/>
  <c r="G10" i="1"/>
  <c r="BV23" i="1"/>
  <c r="P13" i="1"/>
  <c r="BV25" i="1"/>
  <c r="P26" i="1"/>
  <c r="P17" i="1"/>
  <c r="AN11" i="1"/>
  <c r="BV22" i="1"/>
  <c r="BV28" i="1"/>
  <c r="BV19" i="1"/>
  <c r="AN21" i="1"/>
  <c r="M13" i="1"/>
  <c r="AE31" i="1"/>
  <c r="CG31" i="1"/>
  <c r="CH31" i="1" s="1"/>
  <c r="CK24" i="1"/>
  <c r="CK17" i="1"/>
  <c r="CK22" i="1"/>
  <c r="CK23" i="1"/>
  <c r="CK10" i="1"/>
  <c r="CK28" i="1"/>
  <c r="CK13" i="1"/>
  <c r="CK30" i="1"/>
  <c r="CK21" i="1"/>
  <c r="AK17" i="1"/>
  <c r="AK16" i="1"/>
  <c r="AK9" i="1"/>
  <c r="AK19" i="1"/>
  <c r="AK26" i="1"/>
  <c r="AK20" i="1"/>
  <c r="AK8" i="1"/>
  <c r="CF9" i="1"/>
  <c r="AK24" i="1"/>
  <c r="AK27" i="1"/>
  <c r="D11" i="1"/>
  <c r="CF18" i="1"/>
  <c r="CF25" i="1"/>
  <c r="AK13" i="1"/>
  <c r="AK18" i="1"/>
  <c r="M22" i="1"/>
  <c r="D16" i="1"/>
  <c r="AK10" i="1"/>
  <c r="AK12" i="1"/>
  <c r="AK15" i="1"/>
  <c r="CF20" i="1"/>
  <c r="AK28" i="1"/>
  <c r="AK22" i="1"/>
  <c r="V31" i="1"/>
  <c r="AQ15" i="1"/>
  <c r="D8" i="1"/>
  <c r="AQ26" i="1"/>
  <c r="AQ19" i="1"/>
  <c r="CF13" i="1"/>
  <c r="CF17" i="1"/>
  <c r="CF7" i="1"/>
  <c r="CA12" i="1"/>
  <c r="CA29" i="1"/>
  <c r="AQ22" i="1"/>
  <c r="AQ8" i="1"/>
  <c r="P9" i="1"/>
  <c r="CK7" i="1"/>
  <c r="CK12" i="1"/>
  <c r="AQ12" i="1"/>
  <c r="D12" i="1"/>
  <c r="CA9" i="1"/>
  <c r="D19" i="1"/>
  <c r="AQ9" i="1"/>
  <c r="D15" i="1"/>
  <c r="AQ28" i="1"/>
  <c r="CF23" i="1"/>
  <c r="CF8" i="1"/>
  <c r="D9" i="1"/>
  <c r="CA13" i="1"/>
  <c r="CA23" i="1"/>
  <c r="AQ20" i="1"/>
  <c r="AQ23" i="1"/>
  <c r="CK18" i="1"/>
  <c r="D7" i="1"/>
  <c r="CA18" i="1"/>
  <c r="AQ18" i="1"/>
  <c r="AQ7" i="1"/>
  <c r="CF10" i="1"/>
  <c r="AQ25" i="1"/>
  <c r="D20" i="1"/>
  <c r="CA21" i="1"/>
  <c r="D13" i="1"/>
  <c r="D26" i="1"/>
  <c r="CF28" i="1"/>
  <c r="AQ21" i="1"/>
  <c r="CA20" i="1"/>
  <c r="CF19" i="1"/>
  <c r="CF29" i="1"/>
  <c r="CF24" i="1"/>
  <c r="CF12" i="1"/>
  <c r="CA26" i="1"/>
  <c r="D24" i="1"/>
  <c r="CK9" i="1"/>
  <c r="CK27" i="1"/>
  <c r="CF16" i="1"/>
  <c r="D21" i="1"/>
  <c r="AQ17" i="1"/>
  <c r="CF27" i="1"/>
  <c r="CF30" i="1"/>
  <c r="CF22" i="1"/>
  <c r="CF26" i="1"/>
  <c r="CA17" i="1"/>
  <c r="CA19" i="1"/>
  <c r="D10" i="1"/>
  <c r="CK16" i="1"/>
  <c r="CK20" i="1"/>
  <c r="CF21" i="1"/>
  <c r="CK25" i="1"/>
  <c r="CK29" i="1"/>
  <c r="CL31" i="1"/>
  <c r="CM31" i="1" s="1"/>
  <c r="CK19" i="1"/>
  <c r="CK26" i="1"/>
  <c r="AH31" i="1" l="1"/>
  <c r="BQ31" i="1"/>
  <c r="M31" i="1"/>
  <c r="AN31" i="1"/>
  <c r="BV31" i="1"/>
  <c r="G31" i="1"/>
  <c r="P31" i="1"/>
  <c r="AK31" i="1"/>
  <c r="CA31" i="1"/>
  <c r="CK31" i="1"/>
  <c r="CF31" i="1"/>
  <c r="D31" i="1"/>
  <c r="AQ3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Panupong Jatuwat</author>
  </authors>
  <commentList>
    <comment ref="A11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  <comment ref="A15" authorId="0" shapeId="0" xr:uid="{00000000-0006-0000-0000-000002000000}">
      <text>
        <r>
          <rPr>
            <b/>
            <sz val="9"/>
            <color indexed="81"/>
            <rFont val="Tahoma"/>
            <family val="2"/>
          </rPr>
          <t>Panupong Jatuwat:</t>
        </r>
        <r>
          <rPr>
            <sz val="9"/>
            <color indexed="81"/>
            <rFont val="Tahoma"/>
            <family val="2"/>
          </rPr>
          <t xml:space="preserve">
ดำเนินการรวมกิจการภายใต้ชื่อ บริษัทหลักทรัพย์จัดการกองทุน อีสท์สปริง 11 ก.ค. 65</t>
        </r>
      </text>
    </comment>
  </commentList>
</comments>
</file>

<file path=xl/sharedStrings.xml><?xml version="1.0" encoding="utf-8"?>
<sst xmlns="http://schemas.openxmlformats.org/spreadsheetml/2006/main" count="399" uniqueCount="173">
  <si>
    <t>ข้อมูลส่วนแบ่งการตลาดของกองทุนรวมเพื่อการเลี้ยงชีพ (RMF)</t>
  </si>
  <si>
    <t>ธันวาคม 2547</t>
  </si>
  <si>
    <t>ธันวาคม 2548</t>
  </si>
  <si>
    <t>ธันวาคม 2549</t>
  </si>
  <si>
    <t>ธันวาคม 2550</t>
  </si>
  <si>
    <t>บริษัทจัดการ</t>
  </si>
  <si>
    <t>จำนวน</t>
  </si>
  <si>
    <t>มูลค่าทรัพย์สินสุทธิ</t>
  </si>
  <si>
    <t>ส่วนแบ่ง</t>
  </si>
  <si>
    <t>เปลี่ยนแปลงจากเดือนก่อน</t>
  </si>
  <si>
    <t>การตลาด</t>
  </si>
  <si>
    <t>จำนวนเงิน</t>
  </si>
  <si>
    <t>ร้อยละ</t>
  </si>
  <si>
    <t>(กองทุน)</t>
  </si>
  <si>
    <t>(บาท)</t>
  </si>
  <si>
    <t>บลจ. กรุงไทย จำกัด (มหาชน)</t>
  </si>
  <si>
    <t>บลจ. กสิกรไทย จำกัด</t>
  </si>
  <si>
    <t>บลจ. ทหารไทย จำกัด</t>
  </si>
  <si>
    <t>บลจ. ทิสโก้ จำกัด</t>
  </si>
  <si>
    <t>บลจ. ไทยพาณิชย์ จำกัด</t>
  </si>
  <si>
    <t>บลจ. ธนชาต จำกัด</t>
  </si>
  <si>
    <t>-</t>
  </si>
  <si>
    <t>บลจ. เอ็มเอฟซี จำกัด (มหาชน)</t>
  </si>
  <si>
    <t>บลจ. แอสเซ็ท พลัส จำกัด</t>
  </si>
  <si>
    <t>บลจ. บัวหลวง จำกัด</t>
  </si>
  <si>
    <t>บลจ. วรรณ จำกัด</t>
  </si>
  <si>
    <t>รวม</t>
  </si>
  <si>
    <t>ธันวาคม 2551</t>
  </si>
  <si>
    <t>ธันวาคม 2552</t>
  </si>
  <si>
    <t>ธันวาคม 2553</t>
  </si>
  <si>
    <t>ธันวาคม 2554</t>
  </si>
  <si>
    <t>ธันวาคม 2555</t>
  </si>
  <si>
    <t>บลจ. แลนด์ แอนด์ เฮ้าส์ จำกัด</t>
  </si>
  <si>
    <t>ธันวาคม 2556</t>
  </si>
  <si>
    <t>ธันวาคม 2557</t>
  </si>
  <si>
    <t>บลจ. กรุงศรี จำกัด</t>
  </si>
  <si>
    <t>บลจ. ยูโอบี (ประเทศไทย) จำกัด</t>
  </si>
  <si>
    <t>บลจ. บางกอก แคปปิตอล จำกัด</t>
  </si>
  <si>
    <t>ธันวาคม 2558</t>
  </si>
  <si>
    <t>บลจ. ทาลิส จำกัด</t>
  </si>
  <si>
    <t>ธันวาคม 2559</t>
  </si>
  <si>
    <t>ธันวาคม 2560</t>
  </si>
  <si>
    <t>ธันวาคม 2561</t>
  </si>
  <si>
    <t>บลจ. พรินซิเพิล จำกัด</t>
  </si>
  <si>
    <t>ธันวาคม 2562</t>
  </si>
  <si>
    <t>บลจ. เอไอเอ จำกัด</t>
  </si>
  <si>
    <t>ธันวาคม 2563</t>
  </si>
  <si>
    <t xml:space="preserve">บลจ. เกียรตินาคินภัทร จำกัด </t>
  </si>
  <si>
    <t>บลจ. ฟิลลิป จำกัด</t>
  </si>
  <si>
    <t>บลจ. เอ็กซ์สปริง จำกัด</t>
  </si>
  <si>
    <t>บลจ. อเบอร์ดีน (ประเทศไทย) จำกัด</t>
  </si>
  <si>
    <t>บลจ. คิง ไว (เอเชีย) จำกัด</t>
  </si>
  <si>
    <t>ชื่อบริษัทจัดการ</t>
  </si>
  <si>
    <t>Asset Management Company Name</t>
  </si>
  <si>
    <t>Asset Management Company Name Code</t>
  </si>
  <si>
    <t>หมายเหตุ</t>
  </si>
  <si>
    <t>บริษัทหลักทรัพย์จัดการกองทุน กรุงไทย จำกัด  (มหาชน)</t>
  </si>
  <si>
    <t>Krung Thai Asset Management Company Limited</t>
  </si>
  <si>
    <t>KTAM</t>
  </si>
  <si>
    <t xml:space="preserve">บริษัทหลักทรัพย์จัดการกองทุน กรุงศรี จำกัด </t>
  </si>
  <si>
    <t>Krungsri Asset Management Company Limited</t>
  </si>
  <si>
    <t>KSAM</t>
  </si>
  <si>
    <t>บริษัทหลักทรัพย์จัดการกองทุน กสิกรไทย จำกัด</t>
  </si>
  <si>
    <t>Kasikorn Asset Management Company Limited</t>
  </si>
  <si>
    <t>KAsset</t>
  </si>
  <si>
    <t>บริษัทหลักทรัพย์จัดการกองทุน เกียรตินาคินภัทร จำกัด</t>
  </si>
  <si>
    <t>Kiatnakin Phatra Asset Management Company Limited</t>
  </si>
  <si>
    <t>KKPAM</t>
  </si>
  <si>
    <t>5, 9, 19</t>
  </si>
  <si>
    <t>บริษัทหลักทรัพย์จัดการกองทุน ทิสโก้ จำกัด</t>
  </si>
  <si>
    <t>TISCO Asset Management Company Limited</t>
  </si>
  <si>
    <t>TISCOASSET</t>
  </si>
  <si>
    <t>บริษัทหลักทรัพย์จัดการกองทุน ไทยพาณิชย์ จำกัด</t>
  </si>
  <si>
    <t>SCB Asset Management Company Limited</t>
  </si>
  <si>
    <t>SCBAM</t>
  </si>
  <si>
    <t xml:space="preserve">บริษัทหลักทรัพย์จัดการกองทุน พรินซิเพิล จำกัด </t>
  </si>
  <si>
    <t>Principal Asset Management Company Limited</t>
  </si>
  <si>
    <t>PRINCIPAL</t>
  </si>
  <si>
    <t>1, 12</t>
  </si>
  <si>
    <t>KWIAM</t>
  </si>
  <si>
    <t>บริษัทหลักทรัพย์จัดการกองทุน แลนด์ แอนด์ เฮ้าส์ จำกัด</t>
  </si>
  <si>
    <t>Land and Houses Fund Management Company Limited</t>
  </si>
  <si>
    <t>LHFUND</t>
  </si>
  <si>
    <t>บริษัทหลักทรัพย์จัดการกองทุน อเบอร์ดีน (ประเทศไทย) จำกัด</t>
  </si>
  <si>
    <t>Aberdeen Asset Management (Thailand) Limited</t>
  </si>
  <si>
    <t>ABERDEEN</t>
  </si>
  <si>
    <t>บริษัทหลักทรัพย์จัดการกองทุน เอ็มเอฟซี จำกัด (มหาชน)</t>
  </si>
  <si>
    <t>MFC Asset Management Public Company Limited</t>
  </si>
  <si>
    <t>MFC</t>
  </si>
  <si>
    <t>บริษัทหลักทรัพย์จัดการกองทุน แอสเซท พลัส จำกัด</t>
  </si>
  <si>
    <t>Asset Plus Fund Management Company Limited</t>
  </si>
  <si>
    <t>ASSETFUND</t>
  </si>
  <si>
    <t>บริษัทหลักทรัพย์จัดการกองทุน ยูโอบี (ประเทศไทย) จำกัด</t>
  </si>
  <si>
    <t>UOB Asset Management (Thailand) Company Limited</t>
  </si>
  <si>
    <t>UOBAMTH</t>
  </si>
  <si>
    <t>บริษัทหลักทรัพย์จัดการกองทุน เอ็กซ์สปริง จำกัด</t>
  </si>
  <si>
    <t>XSpring Asset Management Company Limited</t>
  </si>
  <si>
    <t>XSpring AM</t>
  </si>
  <si>
    <t>7, 20</t>
  </si>
  <si>
    <t>บริษัทหลักทรัพย์จัดการกองทุนรวม บัวหลวง จำกัด</t>
  </si>
  <si>
    <t>BBL Asset Management Company Limited</t>
  </si>
  <si>
    <t>BBLAM</t>
  </si>
  <si>
    <t>บริษัทหลักทรัพย์จัดการกองทุนรวม พรีมาเวสท์ จำกัด</t>
  </si>
  <si>
    <t>PrimaVest Asset Management Company Limited</t>
  </si>
  <si>
    <t>PrimaVest</t>
  </si>
  <si>
    <t>บริษัทหลักทรัพย์จัดการกองทุนรวม ฟิลลิป จำกัด</t>
  </si>
  <si>
    <t>Phillip Asset Management Company Limited</t>
  </si>
  <si>
    <t>PAMC</t>
  </si>
  <si>
    <t>บริษัทหลักทรัพย์จัดการกองทุน วรรณ จำกัด</t>
  </si>
  <si>
    <t>One Asset Management Limited</t>
  </si>
  <si>
    <t>ONEAM</t>
  </si>
  <si>
    <t>บริษัทหลักทรัพย์จัดการกองทุน บางกอกแคปปิตอล จำกัด</t>
  </si>
  <si>
    <t>Bangkok Capital Asset Management Compay Limited</t>
  </si>
  <si>
    <t>BCAP</t>
  </si>
  <si>
    <t>บริษัทหลักทรัพย์จัดการกองทุน ทาลิส จำกัด</t>
  </si>
  <si>
    <t xml:space="preserve">	Talis Asset Management Company Limited</t>
  </si>
  <si>
    <t>TALISAM</t>
  </si>
  <si>
    <t>บริษัทหลักทรัพย์จัดการกองทุน เอไอเอ จำกัด</t>
  </si>
  <si>
    <t>AIA Investment Management (Thailand) Limited</t>
  </si>
  <si>
    <t>AIAIMT</t>
  </si>
  <si>
    <t>คำอธิบายหมายเหตุ</t>
  </si>
  <si>
    <t xml:space="preserve">1 บริษัท หลักทรัพย์จัดการกองทุน บีที จำกัด ได้ดำเนินการจดทะเบียนเปลี่ยนแปลงชื่อ เป็น บริษัท หลักทรัพย์จัดการกองทุน ซีไอเอ็มบี-พรินซิเพิล จำกัด  มีผลตั้งแต่ วันที่ 2 สิงหาคม 2553  เป็นต้นไป </t>
  </si>
  <si>
    <t>2 บริษัทหลักทรัพย์จัดการกองทุนรวม กิมเอ็ง (ประเทศไทย) จำกัด เริ่มรายงานข้อมูลมายังสมาคมบริษัทจัดการลงทุนช่วงสัปดาห์  11-15 ตุลาคม 2553</t>
  </si>
  <si>
    <t xml:space="preserve">3 บริษัทหลักทรัพย์จัดการกองทุน อยุธยา จำกัด ได้ดำเนินการจดทะเบียนเปลี่ยนแปลงชื่อ เป็น บริษัทหลักทรัพย์จัดการกองทุน กรุงศรี จำกัด  มีผลตั้งแต่ วันที่ 2 มิถุนายน 2554  เป็นต้นไป </t>
  </si>
  <si>
    <t>4 บริษัทหลักทรัพย์จัดการกองทุน แลนด์ แอนด์ เฮ้าส์ จำกัด เริ่มรายงานข้อมูลมายังสมาคมบริษัทจัดการลงทุนช่วงสัปดาห์  4-8 กรกฎาคม  2553</t>
  </si>
  <si>
    <t xml:space="preserve">5 บริษัทหลักทรัพย์จัดการกองทุน นครหลวงไทย จำกัด ได้ดำเนินการจดทะเบียนเปลี่ยนแปลงชื่อ เป็น บริษัทหลักทรัพย์จัดการกองทุน เกียรตินาคิน จำกัด  มีผลตั้งแต่ วันที่ 12 กรกฎาคม 2554  เป็นต้นไป </t>
  </si>
  <si>
    <t>6 บริษัทหลักทรัพย์จัดการกองทุน ทองคำ แอสเซท จำกัด เริ่มรายงานข้อมูลมายังสมาคมบริษัทจัดการลงทุนช่วงสัปดาห์ที่ 19 - 23 ธันวาคม 2554</t>
  </si>
  <si>
    <t xml:space="preserve">7 บริษัทหลักทรัพย์จัดการกองทุนรวม ซีมิโก้ จำกัด ได้ดำเนินการจดทะเบียนเปลี่ยนแปลงชื่อ เป็น บริษัทหลักทรัพย์จัดการกองทุน โซลาริส จำกัด  โดยแจ้งข้อมูลกับทางสมาคมฯ ในช่วงสัปดาห์ที่ 8-11 พฤษภาคม 2555 </t>
  </si>
  <si>
    <t>8 บริษัทหลักทรัพย์จัดการกองทุน ไอเอ็นจี (ประเทศไทย) จำกัด ได้ดำเนินการจดทะเบียนเปลี่ยนแปลงชื่อ เป็นบริษัทหลักทรัพย์จัดการกองทุน ยูโอบี (ประเทศไทย) จำกัด มีผลตั้งแต่ วันที่ 3 พฤษภาคม 2556 เป็นต้นไป</t>
  </si>
  <si>
    <t>9   บริษัทหลักทรัพย์จัดการกองทุน เกียรตินาคิน จำกัด ได้ดำเนินการจดทะเบียนเปลี่ยนแปลงชื่อ เป็นบริษัทหลักทรัพย์จัดการกองทุน ภัทร จำกัด มีผลตั้งแต่ วันที่ 1 สิงหาคม 2556 เป็นต้นไป</t>
  </si>
  <si>
    <t>10 บริษัทหลักทรัพย์จัดการกองทุน ทองคำ แอสเซท จำกัด ได้ดำเนินการจดทะเบียนเปลี่ยนแปลงชื่อ เป็นบริษัทหลักทรัพย์จัดการกองทุน เมอร์ชั่น พาร์ทเนอร์ จำกัด มีผลตั้งแต่ วันที่ 24 มกราคม 2557 เป็นต้นไป</t>
  </si>
  <si>
    <t>11 บริษัทหลักทรัพย์จัดการกองทุนรวม เมย์แบงก์ (ประเทศไทย) จำกัด ขอเปลี่ยน AMC CODE ในการทำข้อมูลจาก KEAT เป็น MBAM เริ่มวันที่ 12 ธันวาคม 2557</t>
  </si>
  <si>
    <t>12 บริษัทหลักทรัพย์จัดการกองทุน ซีไอเอ็มบี-พรินซิเพิล จำกัด ควบรวมกิจการของ บริษัทหลักทรัพย์จัดการกองทุน ฟินันซ่า จำกัด ข้อมูลมีผลตั้งแต่วันที่ 1 กันยายน 2558 เป็นต้นไป</t>
  </si>
  <si>
    <t>13 บริษัทหลักทรัพย์จัดการกองทุน บางกอกแคปปิตอล จำกัด เริ่มรายงานข้อมูลมายังสมาคมบริษัทจัดการลงทุน วันที่ 2 มิถุนายน 2559</t>
  </si>
  <si>
    <t>14 บริษัทหลักทรัพย์จัดการกองทุนรวม เมย์แบงก์ (ประเทศไทย) จำกัด โอนกองทุนทั้งหมดไปยัง บริษัทหลักทรัพย์จัดการกองทุนรวม วรรณ จำกัด เสร็จสิ้นเดือนมิถุนายน 2559 และได้ดำเนินการจดทะเบียนเปลี่ยนแปลงชื่อ เป็นบริษัทหลักทรัพย์จัดการกองทุน แคปปิตอล ลิ้งค์ จำกัด มีผลตั้งแต่ วันที่ 29 สิงหาคม 2559 เป็นต้นไป</t>
  </si>
  <si>
    <t>15 บริษัทหลักทรัพย์จัดการกองทุนรวม วรรณ จำกัด ได้ดำเนินการจดทะเบียนเปลี่ยนแปลงชื่อ เป็นบริษัทหลักทรัพย์จัดการกองทุน วรรณ จำกัด มีผลตั้งแต่ วันที่ 19 พฤษภาคม 2560 เป็นต้นไป</t>
  </si>
  <si>
    <t>16 บริษัทหลักทรัพย์จัดการกองทุน วี จำกัด เริ่มรายงานข้อมูลมายังสมาคมบริษัทจัดการลงทุนวันที่ 20 มีนาคม 2562</t>
  </si>
  <si>
    <t>17 บริษัทจัดการกองทุนซีไอเอ็มบี-พรินซีเพิล เปลี่ยนชื่อเป็น บริษัทจัดการกองทุน พรินซีเพิล จำกัด</t>
  </si>
  <si>
    <t>18 บริษัทหลักทรัพย์จัดการกองทุน เรนเนสซานซ์ จำกัด ได้สิ้นสุดการเป็นสมาชิกกองทุนรวม มีผลตั้งแต่วันที่ 1 มกราคม 2563</t>
  </si>
  <si>
    <t>19 บริษัทหลักทรัพย์จัดการกองทุน ภัทร จำกัด ได้ดำเนินการจดทะเบียนเปลี่ยนแปลงชื่อ เป็นบริษัทหลักทรัพย์จัดการกองทุน เกียรตินาคินภัทร จำกัด มีผลตั้งแต่ วันที่ 16 พฤศจิกายน 2563 เป็นต้นไป</t>
  </si>
  <si>
    <t>20 บริษัทหลักทรัพย์จัดการกองทุน อินโนเทค จำกัด เปลี่ยนชื่อเป็น บริษัทหลักทรัพย์จัดการกองทุน เอ็กซ์สปริง จำกัด มีผลตั้งแต่วันที่ 22 มิถุนายน 2564 เป็นต้นไป</t>
  </si>
  <si>
    <t>21 บริษัทหลักทรัพย์จัดการกองทุน แมนูไลฟ์ (ประเทศไทย) จำกัด เปลี่ยนชื่อเป็น บริษัทหลักทรัพย์จัดการกองทุน คิง ไว (เอเชีย) จำกัด มีผลตั้งแต่วันที่ 2 สิงหาคม 2564 เป็นต้นไป</t>
  </si>
  <si>
    <t>22 บริษัทหลักทรัพย์จัดการกองทุน อเบอร์ดีน สแตนดาร์ด (ประเทศไทย) จำกัด เปลี่ยนชื่อเป็น บริษัทหลักทรัพย์จัดการกองทุน อเบอร์ดีน (ประเทศไทย) จำกัด มีผลตั้งแต่วันที่ 23 กันยายน 2564 เป็นต้นไป</t>
  </si>
  <si>
    <t>ธันวาคม 2564</t>
  </si>
  <si>
    <t>บลจ.  อีสท์สปริง (ประเทศไทย) จำกัด</t>
  </si>
  <si>
    <t>บริษัทหลักทรัพย์จัดการกองทุน อีสท์สปริง (ประเทศไทย) จำกัด</t>
  </si>
  <si>
    <t>Eastspring Asset Management (Thailand) Company Limited</t>
  </si>
  <si>
    <t>EASTSPRING</t>
  </si>
  <si>
    <t>บริษัทหลักทรัพย์จัดการกองทุน เคดับบลิวไอ จำกัด</t>
  </si>
  <si>
    <t>KWI Asset Management  Company Limited</t>
  </si>
  <si>
    <t>21,25</t>
  </si>
  <si>
    <t>บริษัทหลักทรัพย์จัดการกองทุน ดาโอ จำกัด</t>
  </si>
  <si>
    <t>DAOL Investment  Management Company Limited</t>
  </si>
  <si>
    <t>DAOL INVESTMENT</t>
  </si>
  <si>
    <t>16,24</t>
  </si>
  <si>
    <t>23 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</si>
  <si>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24 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</si>
  <si>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25 บริษัทหลักทรัพย์จัดการกองทุน คิง ไว (เอเชีย) จำกัด เปลี่ยนชื่อเป็น บริษัทหลักทรัพย์จัดการกองทุน เคดับบลิวไอ จำกัด มีผลตั้งแต่วันที่ 17 ตุลาคม 2565 </t>
  </si>
  <si>
    <t>บลจ ดาโอ จำกัด</t>
  </si>
  <si>
    <t>บริษัทหลักทรัพย์จัดการกองทุน ทหารไทย จำกัด และ  บริษัทหลักทรัพย์จัดการกองทุน ธนชาต จำกัด ได้ดำเนินการรวมกิจการภายใต้ชื่อ บริษัทหลักทรัพย์จัดการกองทุน อีสท์สปริง (ประเทศไทย) จำกัด มีผลตั้งแต่วันที่ 11 กรกฎาคม 2565 เป็นต้นไป</t>
  </si>
  <si>
    <t>บริษัทหลักทรัพย์จัดการกองทุน วี จำกัด เปลี่ยนชื่อเป็น  บริษัทหลักทรัพย์จัดการกองทุน ดาโอ จำกัด   มีผลตั้งแต่วันที่ 15 สิงหาคม 2565 เป็นต้นไป</t>
  </si>
  <si>
    <t xml:space="preserve"> บริษัทหลักทรัพย์จัดการกองทุน ฟินันซ่า จำกัด ควบรวมกิจการกับ บริษัทหลักทรัพย์จัดการกองทุน ซีไอเอ็มบี-พรินซิเพิล จำกัด โดยมีการเปลี่ยนแปลงชื่อกองทุน มีผลบังคับใช้ตั้งแต่ 1 กันยายน 2558 เป็นต้นไป</t>
  </si>
  <si>
    <t>ธันวาคม 2565</t>
  </si>
  <si>
    <t>มกราคม 2566</t>
  </si>
  <si>
    <t>กุมภาพันธ์ 2566</t>
  </si>
  <si>
    <t>เมษายน 2566</t>
  </si>
  <si>
    <t>พฤษภาคม 2566</t>
  </si>
  <si>
    <t>มิถุนายน 2566</t>
  </si>
  <si>
    <t>กรกฎาคม 2566</t>
  </si>
  <si>
    <t>สิงหาคม 2566</t>
  </si>
  <si>
    <t>กันยายน 2566</t>
  </si>
  <si>
    <t>ตุลาคม 2566</t>
  </si>
  <si>
    <t>พฤศจิกายน 2566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</si>
</sst>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64" formatCode="_(* #,##0.00_);_(* \(#,##0.00\);_(* &quot;-&quot;??_);_(@_)"/>
    <numFmt numFmtId="165" formatCode="_ * #,##0.00_ ;_ * \-#,##0.00_ ;_ * &quot;-&quot;??_ ;_ @_ "/>
    <numFmt numFmtId="166" formatCode="#,##0.0000_);[Red]\(#,##0.0000\)"/>
    <numFmt numFmtId="167" formatCode="#,##0_ ;[Red]\(#,##0\ \)"/>
    <numFmt numFmtId="168" formatCode="d/ดดดด/bbbb"/>
    <numFmt numFmtId="169" formatCode="d\ ดดดด\ bbbb"/>
    <numFmt numFmtId="170" formatCode="[$-409]d\-mmm\-yy;@"/>
  </numFmts>
  <fonts count="30">
    <font>
      <sz val="14"/>
      <name val="Cordia New"/>
      <charset val="222"/>
    </font>
    <font>
      <sz val="14"/>
      <name val="Cordia New"/>
      <family val="2"/>
    </font>
    <font>
      <sz val="11"/>
      <name val="Garamond"/>
      <family val="1"/>
    </font>
    <font>
      <b/>
      <sz val="24"/>
      <name val="AngsanaUPC"/>
      <family val="1"/>
      <charset val="222"/>
    </font>
    <font>
      <sz val="14"/>
      <name val="AngsanaUPC"/>
      <family val="1"/>
      <charset val="222"/>
    </font>
    <font>
      <b/>
      <sz val="14"/>
      <name val="AngsanaUPC"/>
      <family val="1"/>
      <charset val="222"/>
    </font>
    <font>
      <sz val="14"/>
      <color indexed="8"/>
      <name val="AngsanaUPC"/>
      <family val="1"/>
      <charset val="222"/>
    </font>
    <font>
      <sz val="10"/>
      <name val="AngsanaUPC"/>
      <family val="1"/>
      <charset val="222"/>
    </font>
    <font>
      <sz val="14"/>
      <name val="Cordia New"/>
      <family val="2"/>
    </font>
    <font>
      <sz val="11"/>
      <color indexed="8"/>
      <name val="Calibri"/>
      <family val="2"/>
      <charset val="222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4"/>
      <color indexed="8"/>
      <name val="CordiaUPC"/>
      <family val="2"/>
      <charset val="222"/>
    </font>
    <font>
      <sz val="10"/>
      <name val="Arial"/>
      <family val="2"/>
    </font>
    <font>
      <sz val="11"/>
      <color indexed="8"/>
      <name val="Calibri"/>
      <family val="2"/>
    </font>
    <font>
      <sz val="14"/>
      <name val="Cordia New"/>
      <family val="2"/>
      <charset val="222"/>
    </font>
    <font>
      <u/>
      <sz val="10"/>
      <color indexed="12"/>
      <name val="Arial"/>
      <family val="2"/>
    </font>
    <font>
      <sz val="14"/>
      <name val="AngsanaUPC"/>
      <family val="1"/>
    </font>
    <font>
      <sz val="14"/>
      <name val="Cordia New"/>
      <family val="2"/>
    </font>
    <font>
      <sz val="10"/>
      <color indexed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u/>
      <sz val="14"/>
      <name val="Cordia New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48">
    <xf numFmtId="0" fontId="0" fillId="0" borderId="0"/>
    <xf numFmtId="165" fontId="1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43" fontId="10" fillId="0" borderId="0"/>
    <xf numFmtId="164" fontId="26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27" fillId="0" borderId="0"/>
    <xf numFmtId="165" fontId="19" fillId="0" borderId="0" applyFont="0" applyFill="0" applyBorder="0" applyAlignment="0" applyProtection="0"/>
    <xf numFmtId="164" fontId="26" fillId="0" borderId="0" applyFont="0" applyFill="0" applyBorder="0" applyAlignment="0" applyProtection="0"/>
    <xf numFmtId="165" fontId="8" fillId="0" borderId="0" applyFont="0" applyFill="0" applyBorder="0" applyAlignment="0" applyProtection="0"/>
    <xf numFmtId="164" fontId="26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8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/>
    <xf numFmtId="43" fontId="10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26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10" fillId="0" borderId="0" applyFont="0" applyFill="0" applyBorder="0" applyAlignment="0" applyProtection="0"/>
    <xf numFmtId="164" fontId="10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28" fillId="0" borderId="0"/>
    <xf numFmtId="0" fontId="17" fillId="0" borderId="0">
      <alignment vertical="top"/>
      <protection locked="0"/>
    </xf>
    <xf numFmtId="0" fontId="10" fillId="0" borderId="0"/>
    <xf numFmtId="0" fontId="1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4" fillId="0" borderId="0"/>
    <xf numFmtId="0" fontId="14" fillId="0" borderId="0"/>
    <xf numFmtId="0" fontId="26" fillId="0" borderId="0"/>
    <xf numFmtId="0" fontId="29" fillId="0" borderId="0"/>
    <xf numFmtId="0" fontId="16" fillId="0" borderId="0"/>
    <xf numFmtId="0" fontId="19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9" fillId="0" borderId="0" applyNumberFormat="0" applyFont="0" applyFill="0" applyBorder="0" applyProtection="0"/>
    <xf numFmtId="0" fontId="10" fillId="0" borderId="0"/>
    <xf numFmtId="0" fontId="12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/>
    <xf numFmtId="0" fontId="26" fillId="0" borderId="0"/>
    <xf numFmtId="0" fontId="26" fillId="0" borderId="0"/>
    <xf numFmtId="0" fontId="10" fillId="0" borderId="0"/>
    <xf numFmtId="0" fontId="18" fillId="0" borderId="0"/>
    <xf numFmtId="0" fontId="11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8" fillId="0" borderId="0"/>
    <xf numFmtId="0" fontId="8" fillId="0" borderId="0"/>
    <xf numFmtId="0" fontId="10" fillId="0" borderId="0"/>
    <xf numFmtId="0" fontId="12" fillId="0" borderId="0"/>
    <xf numFmtId="0" fontId="10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167" fontId="2" fillId="0" borderId="0">
      <alignment vertical="center"/>
    </xf>
    <xf numFmtId="9" fontId="1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9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0" fillId="0" borderId="0"/>
    <xf numFmtId="43" fontId="10" fillId="0" borderId="0" applyFont="0" applyFill="0" applyBorder="0" applyAlignment="0" applyProtection="0"/>
    <xf numFmtId="0" fontId="10" fillId="0" borderId="0"/>
    <xf numFmtId="0" fontId="8" fillId="0" borderId="0"/>
  </cellStyleXfs>
  <cellXfs count="135">
    <xf numFmtId="0" fontId="0" fillId="0" borderId="0" xfId="0"/>
    <xf numFmtId="0" fontId="3" fillId="0" borderId="0" xfId="0" applyNumberFormat="1" applyFont="1" applyAlignment="1">
      <alignment horizontal="center"/>
    </xf>
    <xf numFmtId="0" fontId="4" fillId="0" borderId="0" xfId="0" applyFont="1" applyAlignment="1"/>
    <xf numFmtId="0" fontId="4" fillId="0" borderId="1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3" fontId="4" fillId="0" borderId="0" xfId="0" applyNumberFormat="1" applyFont="1" applyBorder="1" applyAlignment="1">
      <alignment horizontal="left"/>
    </xf>
    <xf numFmtId="165" fontId="4" fillId="0" borderId="0" xfId="1" applyFont="1" applyBorder="1" applyAlignment="1"/>
    <xf numFmtId="0" fontId="4" fillId="0" borderId="0" xfId="0" applyFont="1" applyBorder="1" applyAlignment="1"/>
    <xf numFmtId="0" fontId="4" fillId="0" borderId="2" xfId="0" applyFont="1" applyBorder="1" applyAlignment="1">
      <alignment horizontal="left"/>
    </xf>
    <xf numFmtId="0" fontId="4" fillId="0" borderId="3" xfId="0" applyFont="1" applyBorder="1" applyAlignment="1"/>
    <xf numFmtId="0" fontId="4" fillId="0" borderId="4" xfId="0" applyFont="1" applyBorder="1" applyAlignment="1"/>
    <xf numFmtId="0" fontId="5" fillId="0" borderId="5" xfId="0" applyFont="1" applyBorder="1" applyAlignment="1">
      <alignment horizontal="center"/>
    </xf>
    <xf numFmtId="3" fontId="5" fillId="0" borderId="6" xfId="0" applyNumberFormat="1" applyFont="1" applyBorder="1" applyAlignment="1">
      <alignment horizontal="center"/>
    </xf>
    <xf numFmtId="165" fontId="5" fillId="0" borderId="7" xfId="1" applyFont="1" applyFill="1" applyBorder="1" applyAlignment="1">
      <alignment horizontal="center" vertical="center"/>
    </xf>
    <xf numFmtId="166" fontId="5" fillId="0" borderId="8" xfId="136" applyNumberFormat="1" applyFont="1" applyFill="1" applyBorder="1" applyAlignment="1">
      <alignment horizontal="center" vertical="center"/>
    </xf>
    <xf numFmtId="3" fontId="5" fillId="0" borderId="9" xfId="0" applyNumberFormat="1" applyFont="1" applyBorder="1" applyAlignment="1">
      <alignment horizontal="center"/>
    </xf>
    <xf numFmtId="166" fontId="5" fillId="0" borderId="10" xfId="136" applyNumberFormat="1" applyFont="1" applyFill="1" applyBorder="1" applyAlignment="1">
      <alignment horizontal="center" vertical="center"/>
    </xf>
    <xf numFmtId="166" fontId="5" fillId="2" borderId="8" xfId="136" applyNumberFormat="1" applyFont="1" applyFill="1" applyBorder="1" applyAlignment="1">
      <alignment horizontal="center" vertical="center"/>
    </xf>
    <xf numFmtId="166" fontId="5" fillId="2" borderId="11" xfId="136" applyNumberFormat="1" applyFont="1" applyFill="1" applyBorder="1" applyAlignment="1">
      <alignment horizontal="center" vertical="center"/>
    </xf>
    <xf numFmtId="0" fontId="4" fillId="0" borderId="12" xfId="0" applyFont="1" applyBorder="1" applyAlignment="1">
      <alignment horizontal="left"/>
    </xf>
    <xf numFmtId="3" fontId="4" fillId="0" borderId="13" xfId="0" applyNumberFormat="1" applyFont="1" applyBorder="1" applyAlignment="1">
      <alignment horizontal="center"/>
    </xf>
    <xf numFmtId="168" fontId="4" fillId="0" borderId="14" xfId="1" applyNumberFormat="1" applyFont="1" applyBorder="1" applyAlignment="1">
      <alignment horizontal="center" vertical="center"/>
    </xf>
    <xf numFmtId="166" fontId="4" fillId="0" borderId="15" xfId="136" applyNumberFormat="1" applyFont="1" applyFill="1" applyBorder="1" applyAlignment="1">
      <alignment horizontal="center" vertical="center"/>
    </xf>
    <xf numFmtId="166" fontId="4" fillId="2" borderId="15" xfId="136" applyNumberFormat="1" applyFont="1" applyFill="1" applyBorder="1" applyAlignment="1">
      <alignment horizontal="center" vertical="center"/>
    </xf>
    <xf numFmtId="166" fontId="4" fillId="2" borderId="16" xfId="136" applyNumberFormat="1" applyFont="1" applyFill="1" applyBorder="1" applyAlignment="1">
      <alignment horizontal="center" vertical="center"/>
    </xf>
    <xf numFmtId="166" fontId="6" fillId="0" borderId="5" xfId="136" applyNumberFormat="1" applyFont="1" applyFill="1" applyBorder="1" applyAlignment="1">
      <alignment horizontal="left" vertical="center"/>
    </xf>
    <xf numFmtId="3" fontId="6" fillId="0" borderId="6" xfId="136" applyNumberFormat="1" applyFont="1" applyFill="1" applyBorder="1" applyAlignment="1">
      <alignment horizontal="center" vertical="center"/>
    </xf>
    <xf numFmtId="165" fontId="4" fillId="0" borderId="17" xfId="1" applyFont="1" applyFill="1" applyBorder="1" applyAlignment="1">
      <alignment vertical="center"/>
    </xf>
    <xf numFmtId="10" fontId="4" fillId="0" borderId="8" xfId="137" applyNumberFormat="1" applyFont="1" applyBorder="1" applyAlignment="1">
      <alignment horizontal="center"/>
    </xf>
    <xf numFmtId="1" fontId="4" fillId="0" borderId="0" xfId="137" applyNumberFormat="1" applyFont="1" applyBorder="1" applyAlignment="1">
      <alignment horizontal="center"/>
    </xf>
    <xf numFmtId="10" fontId="4" fillId="0" borderId="0" xfId="137" applyNumberFormat="1" applyFont="1" applyBorder="1" applyAlignment="1">
      <alignment horizontal="center"/>
    </xf>
    <xf numFmtId="3" fontId="4" fillId="0" borderId="6" xfId="0" applyNumberFormat="1" applyFont="1" applyBorder="1" applyAlignment="1">
      <alignment horizontal="center"/>
    </xf>
    <xf numFmtId="165" fontId="4" fillId="0" borderId="17" xfId="1" applyFont="1" applyBorder="1" applyAlignment="1">
      <alignment vertical="center"/>
    </xf>
    <xf numFmtId="165" fontId="4" fillId="0" borderId="17" xfId="1" applyFont="1" applyBorder="1" applyAlignment="1">
      <alignment horizontal="center" vertical="center"/>
    </xf>
    <xf numFmtId="167" fontId="5" fillId="0" borderId="12" xfId="136" applyFont="1" applyFill="1" applyBorder="1" applyAlignment="1">
      <alignment horizontal="center" vertical="center"/>
    </xf>
    <xf numFmtId="3" fontId="4" fillId="0" borderId="13" xfId="136" applyNumberFormat="1" applyFont="1" applyFill="1" applyBorder="1" applyAlignment="1">
      <alignment horizontal="center" vertical="center"/>
    </xf>
    <xf numFmtId="165" fontId="4" fillId="0" borderId="14" xfId="1" applyFont="1" applyBorder="1" applyAlignment="1"/>
    <xf numFmtId="10" fontId="4" fillId="0" borderId="15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10" fontId="4" fillId="0" borderId="1" xfId="0" applyNumberFormat="1" applyFont="1" applyBorder="1" applyAlignment="1">
      <alignment horizontal="center"/>
    </xf>
    <xf numFmtId="10" fontId="4" fillId="0" borderId="15" xfId="0" applyNumberFormat="1" applyFont="1" applyBorder="1" applyAlignment="1"/>
    <xf numFmtId="0" fontId="7" fillId="0" borderId="0" xfId="0" applyFont="1" applyAlignment="1">
      <alignment horizontal="left"/>
    </xf>
    <xf numFmtId="3" fontId="7" fillId="0" borderId="0" xfId="0" applyNumberFormat="1" applyFont="1" applyAlignment="1">
      <alignment horizontal="left"/>
    </xf>
    <xf numFmtId="165" fontId="4" fillId="0" borderId="0" xfId="1" applyFont="1" applyAlignment="1"/>
    <xf numFmtId="166" fontId="6" fillId="0" borderId="0" xfId="136" applyNumberFormat="1" applyFont="1" applyFill="1" applyBorder="1" applyAlignment="1">
      <alignment horizontal="left" vertical="center"/>
    </xf>
    <xf numFmtId="4" fontId="4" fillId="0" borderId="18" xfId="137" applyNumberFormat="1" applyFont="1" applyBorder="1" applyAlignment="1">
      <alignment horizontal="right"/>
    </xf>
    <xf numFmtId="4" fontId="4" fillId="0" borderId="19" xfId="0" applyNumberFormat="1" applyFont="1" applyBorder="1" applyAlignment="1">
      <alignment horizontal="right"/>
    </xf>
    <xf numFmtId="165" fontId="4" fillId="0" borderId="19" xfId="0" applyNumberFormat="1" applyFont="1" applyBorder="1" applyAlignment="1">
      <alignment horizontal="center"/>
    </xf>
    <xf numFmtId="0" fontId="4" fillId="0" borderId="13" xfId="0" applyNumberFormat="1" applyFont="1" applyBorder="1" applyAlignment="1">
      <alignment horizontal="center"/>
    </xf>
    <xf numFmtId="169" fontId="5" fillId="0" borderId="17" xfId="1" applyNumberFormat="1" applyFont="1" applyBorder="1" applyAlignment="1">
      <alignment horizontal="center" vertical="center"/>
    </xf>
    <xf numFmtId="0" fontId="3" fillId="0" borderId="0" xfId="0" applyNumberFormat="1" applyFont="1" applyAlignment="1"/>
    <xf numFmtId="3" fontId="4" fillId="0" borderId="20" xfId="0" applyNumberFormat="1" applyFont="1" applyBorder="1" applyAlignment="1"/>
    <xf numFmtId="165" fontId="5" fillId="0" borderId="4" xfId="1" quotePrefix="1" applyFont="1" applyBorder="1" applyAlignment="1"/>
    <xf numFmtId="3" fontId="5" fillId="0" borderId="21" xfId="0" applyNumberFormat="1" applyFont="1" applyBorder="1" applyAlignment="1">
      <alignment horizontal="center"/>
    </xf>
    <xf numFmtId="3" fontId="5" fillId="0" borderId="0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10" fontId="4" fillId="0" borderId="15" xfId="137" applyNumberFormat="1" applyFont="1" applyBorder="1" applyAlignment="1">
      <alignment horizontal="center"/>
    </xf>
    <xf numFmtId="0" fontId="8" fillId="0" borderId="0" xfId="147" applyAlignment="1"/>
    <xf numFmtId="10" fontId="4" fillId="0" borderId="22" xfId="137" applyNumberFormat="1" applyFont="1" applyBorder="1" applyAlignment="1">
      <alignment horizontal="center"/>
    </xf>
    <xf numFmtId="166" fontId="13" fillId="0" borderId="0" xfId="136" applyNumberFormat="1" applyFont="1" applyFill="1" applyBorder="1" applyAlignment="1">
      <alignment horizontal="left" vertical="center"/>
    </xf>
    <xf numFmtId="10" fontId="4" fillId="0" borderId="23" xfId="137" applyNumberFormat="1" applyFont="1" applyBorder="1" applyAlignment="1">
      <alignment horizontal="center"/>
    </xf>
    <xf numFmtId="166" fontId="6" fillId="0" borderId="12" xfId="136" applyNumberFormat="1" applyFont="1" applyFill="1" applyBorder="1" applyAlignment="1">
      <alignment horizontal="left" vertical="center"/>
    </xf>
    <xf numFmtId="3" fontId="6" fillId="0" borderId="13" xfId="136" applyNumberFormat="1" applyFont="1" applyFill="1" applyBorder="1" applyAlignment="1">
      <alignment horizontal="center" vertical="center"/>
    </xf>
    <xf numFmtId="165" fontId="4" fillId="0" borderId="14" xfId="1" applyFont="1" applyFill="1" applyBorder="1" applyAlignment="1">
      <alignment vertical="center"/>
    </xf>
    <xf numFmtId="1" fontId="4" fillId="0" borderId="1" xfId="137" applyNumberFormat="1" applyFont="1" applyBorder="1" applyAlignment="1">
      <alignment horizontal="center"/>
    </xf>
    <xf numFmtId="4" fontId="4" fillId="0" borderId="19" xfId="137" applyNumberFormat="1" applyFont="1" applyBorder="1" applyAlignment="1">
      <alignment horizontal="right"/>
    </xf>
    <xf numFmtId="10" fontId="4" fillId="0" borderId="1" xfId="137" applyNumberFormat="1" applyFont="1" applyBorder="1" applyAlignment="1">
      <alignment horizontal="center"/>
    </xf>
    <xf numFmtId="3" fontId="6" fillId="0" borderId="24" xfId="136" applyNumberFormat="1" applyFont="1" applyFill="1" applyBorder="1" applyAlignment="1">
      <alignment horizontal="center" vertical="center"/>
    </xf>
    <xf numFmtId="3" fontId="6" fillId="0" borderId="25" xfId="136" applyNumberFormat="1" applyFont="1" applyFill="1" applyBorder="1" applyAlignment="1">
      <alignment horizontal="center" vertical="center"/>
    </xf>
    <xf numFmtId="165" fontId="4" fillId="0" borderId="7" xfId="1" applyFont="1" applyBorder="1" applyAlignment="1"/>
    <xf numFmtId="165" fontId="4" fillId="0" borderId="17" xfId="1" applyFont="1" applyBorder="1" applyAlignment="1"/>
    <xf numFmtId="1" fontId="4" fillId="0" borderId="25" xfId="137" applyNumberFormat="1" applyFont="1" applyBorder="1" applyAlignment="1">
      <alignment horizontal="center"/>
    </xf>
    <xf numFmtId="0" fontId="4" fillId="0" borderId="21" xfId="0" applyFont="1" applyBorder="1" applyAlignment="1"/>
    <xf numFmtId="0" fontId="8" fillId="0" borderId="0" xfId="0" applyFont="1"/>
    <xf numFmtId="0" fontId="4" fillId="0" borderId="1" xfId="0" applyFont="1" applyBorder="1" applyAlignment="1"/>
    <xf numFmtId="165" fontId="4" fillId="0" borderId="17" xfId="13" applyFont="1" applyFill="1" applyBorder="1" applyAlignment="1">
      <alignment vertical="center"/>
    </xf>
    <xf numFmtId="165" fontId="4" fillId="0" borderId="14" xfId="13" applyFont="1" applyFill="1" applyBorder="1" applyAlignment="1">
      <alignment vertical="center"/>
    </xf>
    <xf numFmtId="10" fontId="4" fillId="0" borderId="23" xfId="141" applyNumberFormat="1" applyFont="1" applyBorder="1" applyAlignment="1">
      <alignment horizontal="center"/>
    </xf>
    <xf numFmtId="10" fontId="4" fillId="0" borderId="8" xfId="141" applyNumberFormat="1" applyFont="1" applyBorder="1" applyAlignment="1">
      <alignment horizontal="center"/>
    </xf>
    <xf numFmtId="0" fontId="21" fillId="0" borderId="0" xfId="0" applyFont="1"/>
    <xf numFmtId="0" fontId="22" fillId="0" borderId="0" xfId="0" applyFont="1" applyAlignment="1">
      <alignment horizontal="center"/>
    </xf>
    <xf numFmtId="0" fontId="22" fillId="0" borderId="0" xfId="0" applyFont="1"/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wrapText="1"/>
    </xf>
    <xf numFmtId="166" fontId="5" fillId="3" borderId="11" xfId="136" applyNumberFormat="1" applyFont="1" applyFill="1" applyBorder="1" applyAlignment="1">
      <alignment horizontal="center" vertical="center"/>
    </xf>
    <xf numFmtId="166" fontId="5" fillId="3" borderId="8" xfId="136" applyNumberFormat="1" applyFont="1" applyFill="1" applyBorder="1" applyAlignment="1">
      <alignment horizontal="center" vertical="center"/>
    </xf>
    <xf numFmtId="166" fontId="4" fillId="3" borderId="16" xfId="136" applyNumberFormat="1" applyFont="1" applyFill="1" applyBorder="1" applyAlignment="1">
      <alignment horizontal="center" vertical="center"/>
    </xf>
    <xf numFmtId="166" fontId="4" fillId="3" borderId="15" xfId="136" applyNumberFormat="1" applyFont="1" applyFill="1" applyBorder="1" applyAlignment="1">
      <alignment horizontal="center" vertical="center"/>
    </xf>
    <xf numFmtId="165" fontId="4" fillId="3" borderId="25" xfId="1" applyFont="1" applyFill="1" applyBorder="1" applyAlignment="1"/>
    <xf numFmtId="10" fontId="4" fillId="3" borderId="8" xfId="137" applyNumberFormat="1" applyFont="1" applyFill="1" applyBorder="1" applyAlignment="1">
      <alignment horizontal="center"/>
    </xf>
    <xf numFmtId="165" fontId="4" fillId="3" borderId="26" xfId="1" applyFont="1" applyFill="1" applyBorder="1" applyAlignment="1"/>
    <xf numFmtId="10" fontId="4" fillId="3" borderId="15" xfId="137" applyNumberFormat="1" applyFont="1" applyFill="1" applyBorder="1" applyAlignment="1">
      <alignment horizontal="center"/>
    </xf>
    <xf numFmtId="10" fontId="4" fillId="3" borderId="23" xfId="137" applyNumberFormat="1" applyFont="1" applyFill="1" applyBorder="1" applyAlignment="1">
      <alignment horizontal="center"/>
    </xf>
    <xf numFmtId="165" fontId="4" fillId="3" borderId="25" xfId="13" applyFont="1" applyFill="1" applyBorder="1" applyAlignment="1"/>
    <xf numFmtId="10" fontId="4" fillId="3" borderId="8" xfId="141" applyNumberFormat="1" applyFont="1" applyFill="1" applyBorder="1" applyAlignment="1">
      <alignment horizontal="center"/>
    </xf>
    <xf numFmtId="165" fontId="5" fillId="0" borderId="7" xfId="13" applyFont="1" applyFill="1" applyBorder="1" applyAlignment="1">
      <alignment horizontal="center" vertical="center"/>
    </xf>
    <xf numFmtId="168" fontId="4" fillId="0" borderId="14" xfId="13" applyNumberFormat="1" applyFont="1" applyBorder="1" applyAlignment="1">
      <alignment horizontal="center" vertical="center"/>
    </xf>
    <xf numFmtId="165" fontId="4" fillId="2" borderId="25" xfId="13" applyFont="1" applyFill="1" applyBorder="1" applyAlignment="1"/>
    <xf numFmtId="10" fontId="4" fillId="2" borderId="8" xfId="141" applyNumberFormat="1" applyFont="1" applyFill="1" applyBorder="1" applyAlignment="1">
      <alignment horizontal="center"/>
    </xf>
    <xf numFmtId="10" fontId="4" fillId="0" borderId="22" xfId="141" applyNumberFormat="1" applyFont="1" applyBorder="1" applyAlignment="1">
      <alignment horizontal="center"/>
    </xf>
    <xf numFmtId="165" fontId="4" fillId="2" borderId="26" xfId="13" applyFont="1" applyFill="1" applyBorder="1" applyAlignment="1"/>
    <xf numFmtId="10" fontId="4" fillId="2" borderId="15" xfId="141" applyNumberFormat="1" applyFont="1" applyFill="1" applyBorder="1" applyAlignment="1">
      <alignment horizontal="center"/>
    </xf>
    <xf numFmtId="10" fontId="4" fillId="2" borderId="23" xfId="141" applyNumberFormat="1" applyFont="1" applyFill="1" applyBorder="1" applyAlignment="1">
      <alignment horizontal="center"/>
    </xf>
    <xf numFmtId="0" fontId="0" fillId="0" borderId="0" xfId="147" applyFont="1" applyAlignment="1"/>
    <xf numFmtId="166" fontId="20" fillId="0" borderId="0" xfId="136" applyNumberFormat="1" applyFont="1" applyFill="1" applyBorder="1" applyAlignment="1">
      <alignment horizontal="left" vertical="center"/>
    </xf>
    <xf numFmtId="0" fontId="23" fillId="0" borderId="0" xfId="147" applyFont="1"/>
    <xf numFmtId="0" fontId="8" fillId="0" borderId="0" xfId="147"/>
    <xf numFmtId="0" fontId="8" fillId="0" borderId="0" xfId="147" applyFont="1" applyAlignment="1">
      <alignment horizontal="left"/>
    </xf>
    <xf numFmtId="0" fontId="8" fillId="0" borderId="0" xfId="147" applyFill="1"/>
    <xf numFmtId="166" fontId="6" fillId="4" borderId="5" xfId="136" applyNumberFormat="1" applyFont="1" applyFill="1" applyBorder="1" applyAlignment="1">
      <alignment horizontal="left" vertical="center"/>
    </xf>
    <xf numFmtId="169" fontId="5" fillId="0" borderId="17" xfId="15" applyNumberFormat="1" applyFont="1" applyBorder="1" applyAlignment="1">
      <alignment horizontal="center" vertical="center"/>
    </xf>
    <xf numFmtId="165" fontId="4" fillId="0" borderId="17" xfId="15" applyFont="1" applyFill="1" applyBorder="1" applyAlignment="1">
      <alignment vertical="center"/>
    </xf>
    <xf numFmtId="10" fontId="4" fillId="0" borderId="8" xfId="142" applyNumberFormat="1" applyFont="1" applyBorder="1" applyAlignment="1">
      <alignment horizontal="center"/>
    </xf>
    <xf numFmtId="165" fontId="4" fillId="2" borderId="25" xfId="15" applyFont="1" applyFill="1" applyBorder="1" applyAlignment="1"/>
    <xf numFmtId="10" fontId="4" fillId="2" borderId="8" xfId="142" applyNumberFormat="1" applyFont="1" applyFill="1" applyBorder="1" applyAlignment="1">
      <alignment horizontal="center"/>
    </xf>
    <xf numFmtId="165" fontId="4" fillId="3" borderId="25" xfId="15" applyFont="1" applyFill="1" applyBorder="1" applyAlignment="1"/>
    <xf numFmtId="10" fontId="4" fillId="3" borderId="8" xfId="142" applyNumberFormat="1" applyFont="1" applyFill="1" applyBorder="1" applyAlignment="1">
      <alignment horizontal="center"/>
    </xf>
    <xf numFmtId="165" fontId="4" fillId="0" borderId="14" xfId="15" applyFont="1" applyFill="1" applyBorder="1" applyAlignment="1">
      <alignment vertical="center"/>
    </xf>
    <xf numFmtId="165" fontId="4" fillId="0" borderId="14" xfId="15" applyFont="1" applyBorder="1" applyAlignment="1"/>
    <xf numFmtId="17" fontId="5" fillId="0" borderId="20" xfId="0" quotePrefix="1" applyNumberFormat="1" applyFont="1" applyBorder="1" applyAlignment="1">
      <alignment horizontal="center"/>
    </xf>
    <xf numFmtId="17" fontId="5" fillId="0" borderId="4" xfId="0" quotePrefix="1" applyNumberFormat="1" applyFont="1" applyBorder="1" applyAlignment="1">
      <alignment horizontal="center"/>
    </xf>
    <xf numFmtId="17" fontId="5" fillId="0" borderId="3" xfId="0" quotePrefix="1" applyNumberFormat="1" applyFont="1" applyBorder="1" applyAlignment="1">
      <alignment horizontal="center"/>
    </xf>
    <xf numFmtId="166" fontId="5" fillId="2" borderId="27" xfId="136" applyNumberFormat="1" applyFont="1" applyFill="1" applyBorder="1" applyAlignment="1">
      <alignment horizontal="center" vertical="center"/>
    </xf>
    <xf numFmtId="166" fontId="5" fillId="2" borderId="28" xfId="136" applyNumberFormat="1" applyFont="1" applyFill="1" applyBorder="1" applyAlignment="1">
      <alignment horizontal="center" vertical="center"/>
    </xf>
    <xf numFmtId="166" fontId="5" fillId="3" borderId="27" xfId="136" applyNumberFormat="1" applyFont="1" applyFill="1" applyBorder="1" applyAlignment="1">
      <alignment horizontal="center" vertical="center"/>
    </xf>
    <xf numFmtId="166" fontId="5" fillId="3" borderId="28" xfId="136" applyNumberFormat="1" applyFont="1" applyFill="1" applyBorder="1" applyAlignment="1">
      <alignment horizontal="center" vertical="center"/>
    </xf>
    <xf numFmtId="3" fontId="5" fillId="0" borderId="20" xfId="0" quotePrefix="1" applyNumberFormat="1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3" fontId="5" fillId="0" borderId="20" xfId="0" applyNumberFormat="1" applyFont="1" applyBorder="1" applyAlignment="1">
      <alignment horizontal="center"/>
    </xf>
    <xf numFmtId="3" fontId="5" fillId="0" borderId="4" xfId="0" applyNumberFormat="1" applyFont="1" applyBorder="1" applyAlignment="1">
      <alignment horizontal="center"/>
    </xf>
    <xf numFmtId="3" fontId="5" fillId="0" borderId="4" xfId="0" quotePrefix="1" applyNumberFormat="1" applyFont="1" applyBorder="1" applyAlignment="1">
      <alignment horizontal="center"/>
    </xf>
    <xf numFmtId="170" fontId="5" fillId="0" borderId="20" xfId="0" applyNumberFormat="1" applyFont="1" applyBorder="1" applyAlignment="1">
      <alignment horizontal="center"/>
    </xf>
    <xf numFmtId="170" fontId="5" fillId="0" borderId="4" xfId="0" applyNumberFormat="1" applyFont="1" applyBorder="1" applyAlignment="1">
      <alignment horizontal="center"/>
    </xf>
    <xf numFmtId="170" fontId="5" fillId="0" borderId="3" xfId="0" applyNumberFormat="1" applyFont="1" applyBorder="1" applyAlignment="1">
      <alignment horizontal="center"/>
    </xf>
  </cellXfs>
  <cellStyles count="148">
    <cellStyle name="Comma" xfId="1" builtinId="3"/>
    <cellStyle name="Comma 10" xfId="2" xr:uid="{00000000-0005-0000-0000-000001000000}"/>
    <cellStyle name="Comma 10 2" xfId="3" xr:uid="{00000000-0005-0000-0000-000002000000}"/>
    <cellStyle name="Comma 10 2 2" xfId="4" xr:uid="{00000000-0005-0000-0000-000003000000}"/>
    <cellStyle name="Comma 10 3" xfId="5" xr:uid="{00000000-0005-0000-0000-000004000000}"/>
    <cellStyle name="Comma 10 3 2" xfId="6" xr:uid="{00000000-0005-0000-0000-000005000000}"/>
    <cellStyle name="Comma 10 4" xfId="7" xr:uid="{00000000-0005-0000-0000-000006000000}"/>
    <cellStyle name="Comma 11" xfId="8" xr:uid="{00000000-0005-0000-0000-000007000000}"/>
    <cellStyle name="Comma 12" xfId="9" xr:uid="{00000000-0005-0000-0000-000008000000}"/>
    <cellStyle name="Comma 13" xfId="10" xr:uid="{00000000-0005-0000-0000-000009000000}"/>
    <cellStyle name="Comma 14" xfId="11" xr:uid="{00000000-0005-0000-0000-00000A000000}"/>
    <cellStyle name="Comma 15" xfId="12" xr:uid="{00000000-0005-0000-0000-00000B000000}"/>
    <cellStyle name="Comma 16" xfId="13" xr:uid="{00000000-0005-0000-0000-00000C000000}"/>
    <cellStyle name="Comma 16 2" xfId="14" xr:uid="{00000000-0005-0000-0000-00000D000000}"/>
    <cellStyle name="Comma 16 3" xfId="15" xr:uid="{00000000-0005-0000-0000-00000E000000}"/>
    <cellStyle name="Comma 17" xfId="16" xr:uid="{00000000-0005-0000-0000-00000F000000}"/>
    <cellStyle name="Comma 18" xfId="17" xr:uid="{00000000-0005-0000-0000-000010000000}"/>
    <cellStyle name="Comma 2" xfId="18" xr:uid="{00000000-0005-0000-0000-000011000000}"/>
    <cellStyle name="Comma 2 2" xfId="19" xr:uid="{00000000-0005-0000-0000-000012000000}"/>
    <cellStyle name="Comma 2 2 2" xfId="20" xr:uid="{00000000-0005-0000-0000-000013000000}"/>
    <cellStyle name="Comma 2 3" xfId="21" xr:uid="{00000000-0005-0000-0000-000014000000}"/>
    <cellStyle name="Comma 2 4" xfId="22" xr:uid="{00000000-0005-0000-0000-000015000000}"/>
    <cellStyle name="Comma 3" xfId="23" xr:uid="{00000000-0005-0000-0000-000016000000}"/>
    <cellStyle name="Comma 3 2" xfId="24" xr:uid="{00000000-0005-0000-0000-000017000000}"/>
    <cellStyle name="Comma 3 3" xfId="25" xr:uid="{00000000-0005-0000-0000-000018000000}"/>
    <cellStyle name="Comma 3 4" xfId="26" xr:uid="{00000000-0005-0000-0000-000019000000}"/>
    <cellStyle name="Comma 4" xfId="27" xr:uid="{00000000-0005-0000-0000-00001A000000}"/>
    <cellStyle name="Comma 4 10" xfId="28" xr:uid="{00000000-0005-0000-0000-00001B000000}"/>
    <cellStyle name="Comma 4 2" xfId="29" xr:uid="{00000000-0005-0000-0000-00001C000000}"/>
    <cellStyle name="Comma 4 2 2" xfId="30" xr:uid="{00000000-0005-0000-0000-00001D000000}"/>
    <cellStyle name="Comma 4 2 2 2" xfId="31" xr:uid="{00000000-0005-0000-0000-00001E000000}"/>
    <cellStyle name="Comma 4 2 3" xfId="32" xr:uid="{00000000-0005-0000-0000-00001F000000}"/>
    <cellStyle name="Comma 4 2 4" xfId="33" xr:uid="{00000000-0005-0000-0000-000020000000}"/>
    <cellStyle name="Comma 4 3" xfId="34" xr:uid="{00000000-0005-0000-0000-000021000000}"/>
    <cellStyle name="Comma 4 3 2" xfId="35" xr:uid="{00000000-0005-0000-0000-000022000000}"/>
    <cellStyle name="Comma 4 4" xfId="36" xr:uid="{00000000-0005-0000-0000-000023000000}"/>
    <cellStyle name="Comma 4 4 2" xfId="37" xr:uid="{00000000-0005-0000-0000-000024000000}"/>
    <cellStyle name="Comma 4 4 2 2" xfId="38" xr:uid="{00000000-0005-0000-0000-000025000000}"/>
    <cellStyle name="Comma 4 4 3" xfId="39" xr:uid="{00000000-0005-0000-0000-000026000000}"/>
    <cellStyle name="Comma 4 4 3 2" xfId="40" xr:uid="{00000000-0005-0000-0000-000027000000}"/>
    <cellStyle name="Comma 4 4 4" xfId="41" xr:uid="{00000000-0005-0000-0000-000028000000}"/>
    <cellStyle name="Comma 4 5" xfId="42" xr:uid="{00000000-0005-0000-0000-000029000000}"/>
    <cellStyle name="Comma 4 6" xfId="43" xr:uid="{00000000-0005-0000-0000-00002A000000}"/>
    <cellStyle name="Comma 4 7" xfId="44" xr:uid="{00000000-0005-0000-0000-00002B000000}"/>
    <cellStyle name="Comma 4 8" xfId="45" xr:uid="{00000000-0005-0000-0000-00002C000000}"/>
    <cellStyle name="Comma 4 8 2" xfId="46" xr:uid="{00000000-0005-0000-0000-00002D000000}"/>
    <cellStyle name="Comma 4 9" xfId="47" xr:uid="{00000000-0005-0000-0000-00002E000000}"/>
    <cellStyle name="Comma 5" xfId="48" xr:uid="{00000000-0005-0000-0000-00002F000000}"/>
    <cellStyle name="Comma 6" xfId="49" xr:uid="{00000000-0005-0000-0000-000030000000}"/>
    <cellStyle name="Comma 6 2" xfId="50" xr:uid="{00000000-0005-0000-0000-000031000000}"/>
    <cellStyle name="Comma 7" xfId="51" xr:uid="{00000000-0005-0000-0000-000032000000}"/>
    <cellStyle name="Comma 8" xfId="52" xr:uid="{00000000-0005-0000-0000-000033000000}"/>
    <cellStyle name="Comma 9" xfId="53" xr:uid="{00000000-0005-0000-0000-000034000000}"/>
    <cellStyle name="Comma 9 2" xfId="54" xr:uid="{00000000-0005-0000-0000-000035000000}"/>
    <cellStyle name="Comma 9 2 2" xfId="55" xr:uid="{00000000-0005-0000-0000-000036000000}"/>
    <cellStyle name="Comma 9 3" xfId="56" xr:uid="{00000000-0005-0000-0000-000037000000}"/>
    <cellStyle name="Comma 9 3 2" xfId="57" xr:uid="{00000000-0005-0000-0000-000038000000}"/>
    <cellStyle name="Comma 9 4" xfId="58" xr:uid="{00000000-0005-0000-0000-000039000000}"/>
    <cellStyle name="Hyperlink 2" xfId="59" xr:uid="{00000000-0005-0000-0000-00003A000000}"/>
    <cellStyle name="Hyperlink 3" xfId="60" xr:uid="{00000000-0005-0000-0000-00003B000000}"/>
    <cellStyle name="Hyperlink 4" xfId="61" xr:uid="{00000000-0005-0000-0000-00003C000000}"/>
    <cellStyle name="Normal" xfId="0" builtinId="0"/>
    <cellStyle name="Normal 10" xfId="62" xr:uid="{00000000-0005-0000-0000-00003E000000}"/>
    <cellStyle name="Normal 10 2" xfId="63" xr:uid="{00000000-0005-0000-0000-00003F000000}"/>
    <cellStyle name="Normal 11" xfId="64" xr:uid="{00000000-0005-0000-0000-000040000000}"/>
    <cellStyle name="Normal 11 2" xfId="65" xr:uid="{00000000-0005-0000-0000-000041000000}"/>
    <cellStyle name="Normal 12" xfId="66" xr:uid="{00000000-0005-0000-0000-000042000000}"/>
    <cellStyle name="Normal 12 2" xfId="67" xr:uid="{00000000-0005-0000-0000-000043000000}"/>
    <cellStyle name="Normal 13" xfId="68" xr:uid="{00000000-0005-0000-0000-000044000000}"/>
    <cellStyle name="Normal 13 2" xfId="69" xr:uid="{00000000-0005-0000-0000-000045000000}"/>
    <cellStyle name="Normal 13 3" xfId="70" xr:uid="{00000000-0005-0000-0000-000046000000}"/>
    <cellStyle name="Normal 14" xfId="71" xr:uid="{00000000-0005-0000-0000-000047000000}"/>
    <cellStyle name="Normal 15" xfId="72" xr:uid="{00000000-0005-0000-0000-000048000000}"/>
    <cellStyle name="Normal 16" xfId="73" xr:uid="{00000000-0005-0000-0000-000049000000}"/>
    <cellStyle name="Normal 16 2" xfId="74" xr:uid="{00000000-0005-0000-0000-00004A000000}"/>
    <cellStyle name="Normal 17" xfId="75" xr:uid="{00000000-0005-0000-0000-00004B000000}"/>
    <cellStyle name="Normal 2" xfId="76" xr:uid="{00000000-0005-0000-0000-00004C000000}"/>
    <cellStyle name="Normal 2 10" xfId="77" xr:uid="{00000000-0005-0000-0000-00004D000000}"/>
    <cellStyle name="Normal 2 2" xfId="78" xr:uid="{00000000-0005-0000-0000-00004E000000}"/>
    <cellStyle name="Normal 2 2 2" xfId="79" xr:uid="{00000000-0005-0000-0000-00004F000000}"/>
    <cellStyle name="Normal 2 3" xfId="80" xr:uid="{00000000-0005-0000-0000-000050000000}"/>
    <cellStyle name="Normal 2 3 2" xfId="81" xr:uid="{00000000-0005-0000-0000-000051000000}"/>
    <cellStyle name="Normal 2 3 2 2" xfId="82" xr:uid="{00000000-0005-0000-0000-000052000000}"/>
    <cellStyle name="Normal 2 3 2 2 2" xfId="83" xr:uid="{00000000-0005-0000-0000-000053000000}"/>
    <cellStyle name="Normal 2 3 2 3" xfId="84" xr:uid="{00000000-0005-0000-0000-000054000000}"/>
    <cellStyle name="Normal 2 3 3" xfId="85" xr:uid="{00000000-0005-0000-0000-000055000000}"/>
    <cellStyle name="Normal 2 3 3 2" xfId="86" xr:uid="{00000000-0005-0000-0000-000056000000}"/>
    <cellStyle name="Normal 2 3 4" xfId="87" xr:uid="{00000000-0005-0000-0000-000057000000}"/>
    <cellStyle name="Normal 2 3 5" xfId="88" xr:uid="{00000000-0005-0000-0000-000058000000}"/>
    <cellStyle name="Normal 2 4" xfId="89" xr:uid="{00000000-0005-0000-0000-000059000000}"/>
    <cellStyle name="Normal 2 4 2" xfId="90" xr:uid="{00000000-0005-0000-0000-00005A000000}"/>
    <cellStyle name="Normal 2 4 2 2" xfId="91" xr:uid="{00000000-0005-0000-0000-00005B000000}"/>
    <cellStyle name="Normal 2 4 3" xfId="92" xr:uid="{00000000-0005-0000-0000-00005C000000}"/>
    <cellStyle name="Normal 2 5" xfId="93" xr:uid="{00000000-0005-0000-0000-00005D000000}"/>
    <cellStyle name="Normal 2 5 2" xfId="94" xr:uid="{00000000-0005-0000-0000-00005E000000}"/>
    <cellStyle name="Normal 2 6" xfId="95" xr:uid="{00000000-0005-0000-0000-00005F000000}"/>
    <cellStyle name="Normal 2 6 2" xfId="96" xr:uid="{00000000-0005-0000-0000-000060000000}"/>
    <cellStyle name="Normal 2 6 2 2" xfId="97" xr:uid="{00000000-0005-0000-0000-000061000000}"/>
    <cellStyle name="Normal 2 6 3" xfId="98" xr:uid="{00000000-0005-0000-0000-000062000000}"/>
    <cellStyle name="Normal 2 6 3 2" xfId="99" xr:uid="{00000000-0005-0000-0000-000063000000}"/>
    <cellStyle name="Normal 2 6 4" xfId="100" xr:uid="{00000000-0005-0000-0000-000064000000}"/>
    <cellStyle name="Normal 2 7" xfId="101" xr:uid="{00000000-0005-0000-0000-000065000000}"/>
    <cellStyle name="Normal 2 8" xfId="102" xr:uid="{00000000-0005-0000-0000-000066000000}"/>
    <cellStyle name="Normal 2 9" xfId="103" xr:uid="{00000000-0005-0000-0000-000067000000}"/>
    <cellStyle name="Normal 3" xfId="104" xr:uid="{00000000-0005-0000-0000-000068000000}"/>
    <cellStyle name="Normal 3 2" xfId="105" xr:uid="{00000000-0005-0000-0000-000069000000}"/>
    <cellStyle name="Normal 4" xfId="106" xr:uid="{00000000-0005-0000-0000-00006A000000}"/>
    <cellStyle name="Normal 4 2" xfId="107" xr:uid="{00000000-0005-0000-0000-00006B000000}"/>
    <cellStyle name="Normal 4 2 2" xfId="108" xr:uid="{00000000-0005-0000-0000-00006C000000}"/>
    <cellStyle name="Normal 4 2 2 2" xfId="109" xr:uid="{00000000-0005-0000-0000-00006D000000}"/>
    <cellStyle name="Normal 4 2 3" xfId="110" xr:uid="{00000000-0005-0000-0000-00006E000000}"/>
    <cellStyle name="Normal 4 3" xfId="111" xr:uid="{00000000-0005-0000-0000-00006F000000}"/>
    <cellStyle name="Normal 4 3 2" xfId="112" xr:uid="{00000000-0005-0000-0000-000070000000}"/>
    <cellStyle name="Normal 4 4" xfId="113" xr:uid="{00000000-0005-0000-0000-000071000000}"/>
    <cellStyle name="Normal 4 5" xfId="114" xr:uid="{00000000-0005-0000-0000-000072000000}"/>
    <cellStyle name="Normal 5" xfId="115" xr:uid="{00000000-0005-0000-0000-000073000000}"/>
    <cellStyle name="Normal 5 2" xfId="116" xr:uid="{00000000-0005-0000-0000-000074000000}"/>
    <cellStyle name="Normal 5 3" xfId="117" xr:uid="{00000000-0005-0000-0000-000075000000}"/>
    <cellStyle name="Normal 6" xfId="118" xr:uid="{00000000-0005-0000-0000-000076000000}"/>
    <cellStyle name="Normal 6 2" xfId="119" xr:uid="{00000000-0005-0000-0000-000077000000}"/>
    <cellStyle name="Normal 6 2 2" xfId="120" xr:uid="{00000000-0005-0000-0000-000078000000}"/>
    <cellStyle name="Normal 6 3" xfId="121" xr:uid="{00000000-0005-0000-0000-000079000000}"/>
    <cellStyle name="Normal 6 3 2" xfId="122" xr:uid="{00000000-0005-0000-0000-00007A000000}"/>
    <cellStyle name="Normal 6 4" xfId="123" xr:uid="{00000000-0005-0000-0000-00007B000000}"/>
    <cellStyle name="Normal 6 5" xfId="124" xr:uid="{00000000-0005-0000-0000-00007C000000}"/>
    <cellStyle name="Normal 6 6" xfId="125" xr:uid="{00000000-0005-0000-0000-00007D000000}"/>
    <cellStyle name="Normal 6 7" xfId="126" xr:uid="{00000000-0005-0000-0000-00007E000000}"/>
    <cellStyle name="Normal 7" xfId="127" xr:uid="{00000000-0005-0000-0000-00007F000000}"/>
    <cellStyle name="Normal 7 2" xfId="128" xr:uid="{00000000-0005-0000-0000-000080000000}"/>
    <cellStyle name="Normal 7 3" xfId="129" xr:uid="{00000000-0005-0000-0000-000081000000}"/>
    <cellStyle name="Normal 8" xfId="130" xr:uid="{00000000-0005-0000-0000-000082000000}"/>
    <cellStyle name="Normal 8 2" xfId="131" xr:uid="{00000000-0005-0000-0000-000083000000}"/>
    <cellStyle name="Normal 9" xfId="132" xr:uid="{00000000-0005-0000-0000-000084000000}"/>
    <cellStyle name="Normal 9 2" xfId="133" xr:uid="{00000000-0005-0000-0000-000085000000}"/>
    <cellStyle name="Normal 9 2 2" xfId="134" xr:uid="{00000000-0005-0000-0000-000086000000}"/>
    <cellStyle name="Normal 9 3" xfId="135" xr:uid="{00000000-0005-0000-0000-000087000000}"/>
    <cellStyle name="Normal_Data" xfId="136" xr:uid="{00000000-0005-0000-0000-000088000000}"/>
    <cellStyle name="Percent" xfId="137" builtinId="5"/>
    <cellStyle name="Percent 2" xfId="138" xr:uid="{00000000-0005-0000-0000-00008A000000}"/>
    <cellStyle name="Percent 3" xfId="139" xr:uid="{00000000-0005-0000-0000-00008B000000}"/>
    <cellStyle name="Percent 4" xfId="140" xr:uid="{00000000-0005-0000-0000-00008C000000}"/>
    <cellStyle name="Percent 5" xfId="141" xr:uid="{00000000-0005-0000-0000-00008D000000}"/>
    <cellStyle name="Percent 5 2" xfId="142" xr:uid="{00000000-0005-0000-0000-00008E000000}"/>
    <cellStyle name="Percent 6" xfId="143" xr:uid="{00000000-0005-0000-0000-00008F000000}"/>
    <cellStyle name="Style 1" xfId="144" xr:uid="{00000000-0005-0000-0000-000090000000}"/>
    <cellStyle name="เครื่องหมายจุลภาค_Summary" xfId="145" xr:uid="{00000000-0005-0000-0000-000091000000}"/>
    <cellStyle name="ปกติ_Daily 2008-08-05" xfId="146" xr:uid="{00000000-0005-0000-0000-000092000000}"/>
    <cellStyle name="ปกติ_Total Size NAV 08-Aug-08" xfId="147" xr:uid="{00000000-0005-0000-0000-000093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L37"/>
  <sheetViews>
    <sheetView tabSelected="1" zoomScale="70" zoomScaleNormal="70" workbookViewId="0">
      <pane xSplit="1" ySplit="6" topLeftCell="CU7" activePane="bottomRight" state="frozen"/>
      <selection pane="topRight" activeCell="B1" sqref="B1"/>
      <selection pane="bottomLeft" activeCell="A8" sqref="A8"/>
      <selection pane="bottomRight" activeCell="DG1" sqref="DG1"/>
    </sheetView>
  </sheetViews>
  <sheetFormatPr defaultRowHeight="21"/>
  <cols>
    <col min="1" max="1" width="39.140625" style="41" customWidth="1"/>
    <col min="2" max="2" width="8.7109375" style="41" customWidth="1"/>
    <col min="3" max="3" width="18.5703125" style="41" customWidth="1"/>
    <col min="4" max="4" width="8.7109375" style="41" customWidth="1"/>
    <col min="5" max="5" width="8.7109375" style="42" customWidth="1"/>
    <col min="6" max="6" width="18.5703125" style="43" customWidth="1"/>
    <col min="7" max="8" width="8.7109375" style="2" customWidth="1"/>
    <col min="9" max="9" width="18.5703125" style="2" customWidth="1"/>
    <col min="10" max="11" width="8.7109375" style="2" customWidth="1"/>
    <col min="12" max="12" width="18.5703125" style="2" customWidth="1"/>
    <col min="13" max="14" width="8.7109375" style="2" customWidth="1"/>
    <col min="15" max="15" width="18.5703125" style="2" customWidth="1"/>
    <col min="16" max="16" width="8.7109375" style="2" customWidth="1"/>
    <col min="17" max="17" width="8.7109375" style="42" customWidth="1"/>
    <col min="18" max="18" width="18.5703125" style="43" customWidth="1"/>
    <col min="19" max="19" width="8.7109375" style="2" customWidth="1"/>
    <col min="20" max="20" width="9.140625" style="2"/>
    <col min="21" max="21" width="18.5703125" style="2" customWidth="1"/>
    <col min="22" max="22" width="9.140625" style="2"/>
    <col min="23" max="23" width="9.140625" style="2" customWidth="1"/>
    <col min="24" max="24" width="18.5703125" style="2" customWidth="1"/>
    <col min="25" max="25" width="9.140625" style="2" customWidth="1"/>
    <col min="26" max="26" width="9.140625" style="2"/>
    <col min="27" max="27" width="18.5703125" style="2" customWidth="1"/>
    <col min="28" max="29" width="9.140625" style="2"/>
    <col min="30" max="30" width="17" style="2" bestFit="1" customWidth="1"/>
    <col min="31" max="31" width="9.140625" style="2"/>
    <col min="32" max="32" width="8.28515625" style="2" customWidth="1"/>
    <col min="33" max="33" width="17" style="2" bestFit="1" customWidth="1"/>
    <col min="34" max="34" width="9.140625" style="2"/>
    <col min="35" max="35" width="7.7109375" style="2" bestFit="1" customWidth="1"/>
    <col min="36" max="36" width="17" style="2" bestFit="1" customWidth="1"/>
    <col min="37" max="37" width="9.140625" style="2"/>
    <col min="38" max="38" width="9.5703125" style="2" customWidth="1"/>
    <col min="39" max="39" width="17" style="2" bestFit="1" customWidth="1"/>
    <col min="40" max="40" width="9.140625" style="2"/>
    <col min="41" max="41" width="7.7109375" style="2" bestFit="1" customWidth="1"/>
    <col min="42" max="42" width="17" style="2" bestFit="1" customWidth="1"/>
    <col min="43" max="43" width="9.140625" style="2"/>
    <col min="44" max="44" width="7.7109375" style="2" bestFit="1" customWidth="1"/>
    <col min="45" max="45" width="17" style="2" bestFit="1" customWidth="1"/>
    <col min="46" max="47" width="9.140625" style="2"/>
    <col min="48" max="48" width="17" style="2" bestFit="1" customWidth="1"/>
    <col min="49" max="49" width="9.140625" style="2"/>
    <col min="50" max="50" width="14.85546875" style="2" bestFit="1" customWidth="1"/>
    <col min="51" max="51" width="9.140625" style="2"/>
    <col min="52" max="52" width="7.7109375" style="2" bestFit="1" customWidth="1"/>
    <col min="53" max="53" width="17" style="2" bestFit="1" customWidth="1"/>
    <col min="54" max="54" width="9.140625" style="2"/>
    <col min="55" max="55" width="16" style="2" customWidth="1"/>
    <col min="56" max="56" width="9.140625" style="2"/>
    <col min="57" max="57" width="7.7109375" style="2" bestFit="1" customWidth="1"/>
    <col min="58" max="58" width="17" style="2" bestFit="1" customWidth="1"/>
    <col min="59" max="59" width="9.140625" style="2"/>
    <col min="60" max="60" width="16" style="2" customWidth="1"/>
    <col min="61" max="61" width="9.140625" style="2"/>
    <col min="62" max="62" width="9.140625" style="7"/>
    <col min="63" max="63" width="17.28515625" style="7" customWidth="1"/>
    <col min="64" max="64" width="9.140625" style="7"/>
    <col min="65" max="65" width="15" style="7" customWidth="1"/>
    <col min="66" max="67" width="9.140625" style="7"/>
    <col min="68" max="68" width="14.42578125" style="7" customWidth="1"/>
    <col min="69" max="69" width="9.140625" style="7"/>
    <col min="70" max="70" width="13" style="7" customWidth="1"/>
    <col min="71" max="72" width="9.140625" style="7"/>
    <col min="73" max="73" width="16.42578125" style="7" customWidth="1"/>
    <col min="74" max="74" width="9.140625" style="7"/>
    <col min="75" max="75" width="14.28515625" style="7" customWidth="1"/>
    <col min="76" max="77" width="9.140625" style="7"/>
    <col min="78" max="78" width="16.42578125" style="7" customWidth="1"/>
    <col min="79" max="79" width="9.140625" style="7"/>
    <col min="80" max="80" width="15.85546875" style="7" customWidth="1"/>
    <col min="81" max="82" width="9.140625" style="7"/>
    <col min="83" max="83" width="16.28515625" style="7" customWidth="1"/>
    <col min="84" max="84" width="9.140625" style="7"/>
    <col min="85" max="85" width="14.85546875" style="7" customWidth="1"/>
    <col min="86" max="87" width="9.140625" style="7"/>
    <col min="88" max="88" width="20.42578125" style="7" customWidth="1"/>
    <col min="89" max="89" width="9.140625" style="7"/>
    <col min="90" max="90" width="12.5703125" style="7" customWidth="1"/>
    <col min="91" max="92" width="9.140625" style="7"/>
    <col min="93" max="93" width="17.28515625" style="7" customWidth="1"/>
    <col min="94" max="94" width="9.140625" style="7"/>
    <col min="95" max="95" width="16" style="7" customWidth="1"/>
    <col min="96" max="97" width="9.140625" style="7"/>
    <col min="98" max="98" width="16.5703125" style="2" customWidth="1"/>
    <col min="99" max="99" width="9.140625" style="2"/>
    <col min="100" max="100" width="13.42578125" style="2" customWidth="1"/>
    <col min="101" max="102" width="9.140625" style="2"/>
    <col min="103" max="103" width="17" style="2" customWidth="1"/>
    <col min="104" max="104" width="9.140625" style="2"/>
    <col min="105" max="105" width="18.140625" style="2" customWidth="1"/>
    <col min="106" max="107" width="9.140625" style="2"/>
    <col min="108" max="108" width="14.5703125" style="2" customWidth="1"/>
    <col min="109" max="109" width="9.140625" style="2"/>
    <col min="110" max="110" width="14.85546875" style="2" customWidth="1"/>
    <col min="111" max="112" width="9.140625" style="2"/>
    <col min="113" max="113" width="17.7109375" style="2" customWidth="1"/>
    <col min="114" max="114" width="9.140625" style="2"/>
    <col min="115" max="115" width="14.5703125" style="2" customWidth="1"/>
    <col min="116" max="16384" width="9.140625" style="2"/>
  </cols>
  <sheetData>
    <row r="1" spans="1:116" ht="34.5">
      <c r="A1" s="50" t="s">
        <v>0</v>
      </c>
      <c r="B1" s="50"/>
      <c r="C1" s="50"/>
      <c r="D1" s="50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16" ht="21.75" thickBot="1">
      <c r="A2" s="3"/>
      <c r="B2" s="4"/>
      <c r="C2" s="4"/>
      <c r="D2" s="4"/>
      <c r="E2" s="5"/>
      <c r="F2" s="6"/>
      <c r="G2" s="7"/>
      <c r="H2" s="7"/>
      <c r="I2" s="7"/>
      <c r="J2" s="7"/>
      <c r="K2" s="7"/>
      <c r="L2" s="7"/>
      <c r="M2" s="7"/>
      <c r="N2" s="7"/>
      <c r="O2" s="7"/>
      <c r="P2" s="7"/>
      <c r="Q2" s="5"/>
      <c r="R2" s="6"/>
      <c r="S2" s="7"/>
    </row>
    <row r="3" spans="1:116" ht="22.5" thickBot="1">
      <c r="A3" s="8"/>
      <c r="B3" s="51"/>
      <c r="C3" s="52" t="s">
        <v>1</v>
      </c>
      <c r="D3" s="9"/>
      <c r="E3" s="51"/>
      <c r="F3" s="52" t="s">
        <v>2</v>
      </c>
      <c r="G3" s="9"/>
      <c r="H3" s="10"/>
      <c r="I3" s="52" t="s">
        <v>3</v>
      </c>
      <c r="J3" s="10"/>
      <c r="K3" s="10"/>
      <c r="L3" s="52" t="s">
        <v>4</v>
      </c>
      <c r="M3" s="10"/>
      <c r="N3" s="127" t="s">
        <v>27</v>
      </c>
      <c r="O3" s="128"/>
      <c r="P3" s="128"/>
      <c r="Q3" s="127" t="s">
        <v>28</v>
      </c>
      <c r="R3" s="128"/>
      <c r="S3" s="128"/>
      <c r="T3" s="129" t="s">
        <v>29</v>
      </c>
      <c r="U3" s="131"/>
      <c r="V3" s="131"/>
      <c r="W3" s="129" t="s">
        <v>30</v>
      </c>
      <c r="X3" s="131"/>
      <c r="Y3" s="131"/>
      <c r="Z3" s="129" t="s">
        <v>31</v>
      </c>
      <c r="AA3" s="131"/>
      <c r="AB3" s="131"/>
      <c r="AC3" s="129" t="s">
        <v>33</v>
      </c>
      <c r="AD3" s="130"/>
      <c r="AE3" s="130"/>
      <c r="AF3" s="129" t="s">
        <v>34</v>
      </c>
      <c r="AG3" s="130"/>
      <c r="AH3" s="130"/>
      <c r="AI3" s="129" t="s">
        <v>38</v>
      </c>
      <c r="AJ3" s="130"/>
      <c r="AK3" s="130"/>
      <c r="AL3" s="129" t="s">
        <v>40</v>
      </c>
      <c r="AM3" s="130"/>
      <c r="AN3" s="130"/>
      <c r="AO3" s="129" t="s">
        <v>41</v>
      </c>
      <c r="AP3" s="130"/>
      <c r="AQ3" s="130"/>
      <c r="AR3" s="129" t="s">
        <v>42</v>
      </c>
      <c r="AS3" s="130"/>
      <c r="AT3" s="130"/>
      <c r="AU3" s="132" t="s">
        <v>44</v>
      </c>
      <c r="AV3" s="133"/>
      <c r="AW3" s="133"/>
      <c r="AX3" s="133"/>
      <c r="AY3" s="134"/>
      <c r="AZ3" s="120" t="s">
        <v>46</v>
      </c>
      <c r="BA3" s="121"/>
      <c r="BB3" s="121"/>
      <c r="BC3" s="121"/>
      <c r="BD3" s="122"/>
      <c r="BE3" s="120" t="s">
        <v>143</v>
      </c>
      <c r="BF3" s="121"/>
      <c r="BG3" s="121"/>
      <c r="BH3" s="121"/>
      <c r="BI3" s="122"/>
      <c r="BJ3" s="120" t="s">
        <v>162</v>
      </c>
      <c r="BK3" s="121"/>
      <c r="BL3" s="121"/>
      <c r="BM3" s="121"/>
      <c r="BN3" s="122"/>
      <c r="BO3" s="120" t="s">
        <v>163</v>
      </c>
      <c r="BP3" s="121"/>
      <c r="BQ3" s="121"/>
      <c r="BR3" s="121"/>
      <c r="BS3" s="122"/>
      <c r="BT3" s="120" t="s">
        <v>164</v>
      </c>
      <c r="BU3" s="121"/>
      <c r="BV3" s="121"/>
      <c r="BW3" s="121"/>
      <c r="BX3" s="122"/>
      <c r="BY3" s="120" t="s">
        <v>165</v>
      </c>
      <c r="BZ3" s="121"/>
      <c r="CA3" s="121"/>
      <c r="CB3" s="121"/>
      <c r="CC3" s="122"/>
      <c r="CD3" s="120" t="s">
        <v>166</v>
      </c>
      <c r="CE3" s="121"/>
      <c r="CF3" s="121"/>
      <c r="CG3" s="121"/>
      <c r="CH3" s="122"/>
      <c r="CI3" s="120" t="s">
        <v>167</v>
      </c>
      <c r="CJ3" s="121"/>
      <c r="CK3" s="121"/>
      <c r="CL3" s="121"/>
      <c r="CM3" s="122"/>
      <c r="CN3" s="120" t="s">
        <v>168</v>
      </c>
      <c r="CO3" s="121"/>
      <c r="CP3" s="121"/>
      <c r="CQ3" s="121"/>
      <c r="CR3" s="122"/>
      <c r="CS3" s="120" t="s">
        <v>169</v>
      </c>
      <c r="CT3" s="121"/>
      <c r="CU3" s="121"/>
      <c r="CV3" s="121"/>
      <c r="CW3" s="122"/>
      <c r="CX3" s="120" t="s">
        <v>170</v>
      </c>
      <c r="CY3" s="121"/>
      <c r="CZ3" s="121"/>
      <c r="DA3" s="121"/>
      <c r="DB3" s="122"/>
      <c r="DC3" s="120" t="s">
        <v>171</v>
      </c>
      <c r="DD3" s="121"/>
      <c r="DE3" s="121"/>
      <c r="DF3" s="121"/>
      <c r="DG3" s="122"/>
      <c r="DH3" s="120" t="s">
        <v>172</v>
      </c>
      <c r="DI3" s="121"/>
      <c r="DJ3" s="121"/>
      <c r="DK3" s="121"/>
      <c r="DL3" s="122"/>
    </row>
    <row r="4" spans="1:116">
      <c r="A4" s="11" t="s">
        <v>5</v>
      </c>
      <c r="B4" s="12" t="s">
        <v>6</v>
      </c>
      <c r="C4" s="13" t="s">
        <v>7</v>
      </c>
      <c r="D4" s="14" t="s">
        <v>8</v>
      </c>
      <c r="E4" s="12" t="s">
        <v>6</v>
      </c>
      <c r="F4" s="13" t="s">
        <v>7</v>
      </c>
      <c r="G4" s="14" t="s">
        <v>8</v>
      </c>
      <c r="H4" s="53" t="s">
        <v>6</v>
      </c>
      <c r="I4" s="13" t="s">
        <v>7</v>
      </c>
      <c r="J4" s="16" t="s">
        <v>8</v>
      </c>
      <c r="K4" s="53" t="s">
        <v>6</v>
      </c>
      <c r="L4" s="13" t="s">
        <v>7</v>
      </c>
      <c r="M4" s="16" t="s">
        <v>8</v>
      </c>
      <c r="N4" s="15" t="s">
        <v>6</v>
      </c>
      <c r="O4" s="13" t="s">
        <v>7</v>
      </c>
      <c r="P4" s="16" t="s">
        <v>8</v>
      </c>
      <c r="Q4" s="15" t="s">
        <v>6</v>
      </c>
      <c r="R4" s="13" t="s">
        <v>7</v>
      </c>
      <c r="S4" s="16" t="s">
        <v>8</v>
      </c>
      <c r="T4" s="15" t="s">
        <v>6</v>
      </c>
      <c r="U4" s="13" t="s">
        <v>7</v>
      </c>
      <c r="V4" s="16" t="s">
        <v>8</v>
      </c>
      <c r="W4" s="15" t="s">
        <v>6</v>
      </c>
      <c r="X4" s="13" t="s">
        <v>7</v>
      </c>
      <c r="Y4" s="16" t="s">
        <v>8</v>
      </c>
      <c r="Z4" s="15" t="s">
        <v>6</v>
      </c>
      <c r="AA4" s="13" t="s">
        <v>7</v>
      </c>
      <c r="AB4" s="16" t="s">
        <v>8</v>
      </c>
      <c r="AC4" s="15" t="s">
        <v>6</v>
      </c>
      <c r="AD4" s="13" t="s">
        <v>7</v>
      </c>
      <c r="AE4" s="16" t="s">
        <v>8</v>
      </c>
      <c r="AF4" s="15" t="s">
        <v>6</v>
      </c>
      <c r="AG4" s="13" t="s">
        <v>7</v>
      </c>
      <c r="AH4" s="16" t="s">
        <v>8</v>
      </c>
      <c r="AI4" s="15" t="s">
        <v>6</v>
      </c>
      <c r="AJ4" s="13" t="s">
        <v>7</v>
      </c>
      <c r="AK4" s="16" t="s">
        <v>8</v>
      </c>
      <c r="AL4" s="15" t="s">
        <v>6</v>
      </c>
      <c r="AM4" s="13" t="s">
        <v>7</v>
      </c>
      <c r="AN4" s="16" t="s">
        <v>8</v>
      </c>
      <c r="AO4" s="15" t="s">
        <v>6</v>
      </c>
      <c r="AP4" s="13" t="s">
        <v>7</v>
      </c>
      <c r="AQ4" s="16" t="s">
        <v>8</v>
      </c>
      <c r="AR4" s="15" t="s">
        <v>6</v>
      </c>
      <c r="AS4" s="13" t="s">
        <v>7</v>
      </c>
      <c r="AT4" s="16" t="s">
        <v>8</v>
      </c>
      <c r="AU4" s="15" t="s">
        <v>6</v>
      </c>
      <c r="AV4" s="13" t="s">
        <v>7</v>
      </c>
      <c r="AW4" s="16" t="s">
        <v>8</v>
      </c>
      <c r="AX4" s="125" t="s">
        <v>9</v>
      </c>
      <c r="AY4" s="126"/>
      <c r="AZ4" s="15" t="s">
        <v>6</v>
      </c>
      <c r="BA4" s="13" t="s">
        <v>7</v>
      </c>
      <c r="BB4" s="16" t="s">
        <v>8</v>
      </c>
      <c r="BC4" s="125" t="s">
        <v>9</v>
      </c>
      <c r="BD4" s="126"/>
      <c r="BE4" s="15" t="s">
        <v>6</v>
      </c>
      <c r="BF4" s="13" t="s">
        <v>7</v>
      </c>
      <c r="BG4" s="16" t="s">
        <v>8</v>
      </c>
      <c r="BH4" s="125" t="s">
        <v>9</v>
      </c>
      <c r="BI4" s="126"/>
      <c r="BJ4" s="15" t="s">
        <v>6</v>
      </c>
      <c r="BK4" s="96" t="s">
        <v>7</v>
      </c>
      <c r="BL4" s="16" t="s">
        <v>8</v>
      </c>
      <c r="BM4" s="123" t="s">
        <v>9</v>
      </c>
      <c r="BN4" s="124"/>
      <c r="BO4" s="15" t="s">
        <v>6</v>
      </c>
      <c r="BP4" s="96" t="s">
        <v>7</v>
      </c>
      <c r="BQ4" s="16" t="s">
        <v>8</v>
      </c>
      <c r="BR4" s="123" t="s">
        <v>9</v>
      </c>
      <c r="BS4" s="124"/>
      <c r="BT4" s="15" t="s">
        <v>6</v>
      </c>
      <c r="BU4" s="96" t="s">
        <v>7</v>
      </c>
      <c r="BV4" s="16" t="s">
        <v>8</v>
      </c>
      <c r="BW4" s="123" t="s">
        <v>9</v>
      </c>
      <c r="BX4" s="124"/>
      <c r="BY4" s="15" t="s">
        <v>6</v>
      </c>
      <c r="BZ4" s="96" t="s">
        <v>7</v>
      </c>
      <c r="CA4" s="16" t="s">
        <v>8</v>
      </c>
      <c r="CB4" s="123" t="s">
        <v>9</v>
      </c>
      <c r="CC4" s="124"/>
      <c r="CD4" s="15" t="s">
        <v>6</v>
      </c>
      <c r="CE4" s="96" t="s">
        <v>7</v>
      </c>
      <c r="CF4" s="16" t="s">
        <v>8</v>
      </c>
      <c r="CG4" s="123" t="s">
        <v>9</v>
      </c>
      <c r="CH4" s="124"/>
      <c r="CI4" s="15" t="s">
        <v>6</v>
      </c>
      <c r="CJ4" s="96" t="s">
        <v>7</v>
      </c>
      <c r="CK4" s="16" t="s">
        <v>8</v>
      </c>
      <c r="CL4" s="123" t="s">
        <v>9</v>
      </c>
      <c r="CM4" s="124"/>
      <c r="CN4" s="15" t="s">
        <v>6</v>
      </c>
      <c r="CO4" s="96" t="s">
        <v>7</v>
      </c>
      <c r="CP4" s="16" t="s">
        <v>8</v>
      </c>
      <c r="CQ4" s="123" t="s">
        <v>9</v>
      </c>
      <c r="CR4" s="124"/>
      <c r="CS4" s="15" t="s">
        <v>6</v>
      </c>
      <c r="CT4" s="96" t="s">
        <v>7</v>
      </c>
      <c r="CU4" s="16" t="s">
        <v>8</v>
      </c>
      <c r="CV4" s="123" t="s">
        <v>9</v>
      </c>
      <c r="CW4" s="124"/>
      <c r="CX4" s="15" t="s">
        <v>6</v>
      </c>
      <c r="CY4" s="96" t="s">
        <v>7</v>
      </c>
      <c r="CZ4" s="16" t="s">
        <v>8</v>
      </c>
      <c r="DA4" s="123" t="s">
        <v>9</v>
      </c>
      <c r="DB4" s="124"/>
      <c r="DC4" s="15" t="s">
        <v>6</v>
      </c>
      <c r="DD4" s="96" t="s">
        <v>7</v>
      </c>
      <c r="DE4" s="16" t="s">
        <v>8</v>
      </c>
      <c r="DF4" s="123" t="s">
        <v>9</v>
      </c>
      <c r="DG4" s="124"/>
      <c r="DH4" s="15" t="s">
        <v>6</v>
      </c>
      <c r="DI4" s="96" t="s">
        <v>7</v>
      </c>
      <c r="DJ4" s="16" t="s">
        <v>8</v>
      </c>
      <c r="DK4" s="123" t="s">
        <v>9</v>
      </c>
      <c r="DL4" s="124"/>
    </row>
    <row r="5" spans="1:116">
      <c r="A5" s="11"/>
      <c r="B5" s="12" t="s">
        <v>13</v>
      </c>
      <c r="C5" s="49">
        <v>38351</v>
      </c>
      <c r="D5" s="14" t="s">
        <v>10</v>
      </c>
      <c r="E5" s="12" t="s">
        <v>13</v>
      </c>
      <c r="F5" s="49">
        <v>38716</v>
      </c>
      <c r="G5" s="14" t="s">
        <v>10</v>
      </c>
      <c r="H5" s="54" t="s">
        <v>13</v>
      </c>
      <c r="I5" s="49">
        <v>39080</v>
      </c>
      <c r="J5" s="14" t="s">
        <v>10</v>
      </c>
      <c r="K5" s="54" t="s">
        <v>13</v>
      </c>
      <c r="L5" s="49">
        <v>39444</v>
      </c>
      <c r="M5" s="14" t="s">
        <v>10</v>
      </c>
      <c r="N5" s="12" t="s">
        <v>13</v>
      </c>
      <c r="O5" s="49">
        <v>39812</v>
      </c>
      <c r="P5" s="14" t="s">
        <v>10</v>
      </c>
      <c r="Q5" s="12" t="s">
        <v>13</v>
      </c>
      <c r="R5" s="49">
        <v>40177</v>
      </c>
      <c r="S5" s="14" t="s">
        <v>10</v>
      </c>
      <c r="T5" s="12" t="s">
        <v>13</v>
      </c>
      <c r="U5" s="49">
        <v>40542</v>
      </c>
      <c r="V5" s="14" t="s">
        <v>10</v>
      </c>
      <c r="W5" s="12" t="s">
        <v>13</v>
      </c>
      <c r="X5" s="49">
        <v>40907</v>
      </c>
      <c r="Y5" s="14" t="s">
        <v>10</v>
      </c>
      <c r="Z5" s="12" t="s">
        <v>13</v>
      </c>
      <c r="AA5" s="49">
        <v>41271</v>
      </c>
      <c r="AB5" s="14" t="s">
        <v>10</v>
      </c>
      <c r="AC5" s="12" t="s">
        <v>13</v>
      </c>
      <c r="AD5" s="49">
        <v>41635</v>
      </c>
      <c r="AE5" s="14" t="s">
        <v>10</v>
      </c>
      <c r="AF5" s="12" t="s">
        <v>13</v>
      </c>
      <c r="AG5" s="49">
        <v>42003</v>
      </c>
      <c r="AH5" s="14" t="s">
        <v>10</v>
      </c>
      <c r="AI5" s="12" t="s">
        <v>13</v>
      </c>
      <c r="AJ5" s="49">
        <v>42368</v>
      </c>
      <c r="AK5" s="14" t="s">
        <v>10</v>
      </c>
      <c r="AL5" s="12" t="s">
        <v>13</v>
      </c>
      <c r="AM5" s="49">
        <v>42734</v>
      </c>
      <c r="AN5" s="14" t="s">
        <v>10</v>
      </c>
      <c r="AO5" s="12" t="s">
        <v>13</v>
      </c>
      <c r="AP5" s="49">
        <v>43099</v>
      </c>
      <c r="AQ5" s="14" t="s">
        <v>10</v>
      </c>
      <c r="AR5" s="12" t="s">
        <v>13</v>
      </c>
      <c r="AS5" s="49">
        <v>43462</v>
      </c>
      <c r="AT5" s="14" t="s">
        <v>10</v>
      </c>
      <c r="AU5" s="12" t="s">
        <v>13</v>
      </c>
      <c r="AV5" s="49">
        <v>43829</v>
      </c>
      <c r="AW5" s="14" t="s">
        <v>10</v>
      </c>
      <c r="AX5" s="85" t="s">
        <v>11</v>
      </c>
      <c r="AY5" s="86" t="s">
        <v>12</v>
      </c>
      <c r="AZ5" s="12" t="s">
        <v>13</v>
      </c>
      <c r="BA5" s="49">
        <v>44195</v>
      </c>
      <c r="BB5" s="14" t="s">
        <v>10</v>
      </c>
      <c r="BC5" s="85" t="s">
        <v>11</v>
      </c>
      <c r="BD5" s="86" t="s">
        <v>12</v>
      </c>
      <c r="BE5" s="12" t="s">
        <v>13</v>
      </c>
      <c r="BF5" s="49">
        <v>44560</v>
      </c>
      <c r="BG5" s="14" t="s">
        <v>10</v>
      </c>
      <c r="BH5" s="85" t="s">
        <v>11</v>
      </c>
      <c r="BI5" s="86" t="s">
        <v>12</v>
      </c>
      <c r="BJ5" s="12" t="s">
        <v>13</v>
      </c>
      <c r="BK5" s="111">
        <v>44925</v>
      </c>
      <c r="BL5" s="14" t="s">
        <v>10</v>
      </c>
      <c r="BM5" s="18" t="s">
        <v>11</v>
      </c>
      <c r="BN5" s="17" t="s">
        <v>12</v>
      </c>
      <c r="BO5" s="12" t="s">
        <v>13</v>
      </c>
      <c r="BP5" s="111">
        <v>44957</v>
      </c>
      <c r="BQ5" s="14" t="s">
        <v>10</v>
      </c>
      <c r="BR5" s="18" t="s">
        <v>11</v>
      </c>
      <c r="BS5" s="17" t="s">
        <v>12</v>
      </c>
      <c r="BT5" s="12" t="s">
        <v>13</v>
      </c>
      <c r="BU5" s="111">
        <v>44985</v>
      </c>
      <c r="BV5" s="14" t="s">
        <v>10</v>
      </c>
      <c r="BW5" s="18" t="s">
        <v>11</v>
      </c>
      <c r="BX5" s="17" t="s">
        <v>12</v>
      </c>
      <c r="BY5" s="12" t="s">
        <v>13</v>
      </c>
      <c r="BZ5" s="111">
        <v>45044</v>
      </c>
      <c r="CA5" s="14" t="s">
        <v>10</v>
      </c>
      <c r="CB5" s="18" t="s">
        <v>11</v>
      </c>
      <c r="CC5" s="17" t="s">
        <v>12</v>
      </c>
      <c r="CD5" s="12" t="s">
        <v>13</v>
      </c>
      <c r="CE5" s="111">
        <v>45077</v>
      </c>
      <c r="CF5" s="14" t="s">
        <v>10</v>
      </c>
      <c r="CG5" s="18" t="s">
        <v>11</v>
      </c>
      <c r="CH5" s="17" t="s">
        <v>12</v>
      </c>
      <c r="CI5" s="12" t="s">
        <v>13</v>
      </c>
      <c r="CJ5" s="111">
        <v>45107</v>
      </c>
      <c r="CK5" s="14" t="s">
        <v>10</v>
      </c>
      <c r="CL5" s="18" t="s">
        <v>11</v>
      </c>
      <c r="CM5" s="17" t="s">
        <v>12</v>
      </c>
      <c r="CN5" s="12" t="s">
        <v>13</v>
      </c>
      <c r="CO5" s="111">
        <v>45138</v>
      </c>
      <c r="CP5" s="14" t="s">
        <v>10</v>
      </c>
      <c r="CQ5" s="18" t="s">
        <v>11</v>
      </c>
      <c r="CR5" s="17" t="s">
        <v>12</v>
      </c>
      <c r="CS5" s="12" t="s">
        <v>13</v>
      </c>
      <c r="CT5" s="111">
        <v>45169</v>
      </c>
      <c r="CU5" s="14" t="s">
        <v>10</v>
      </c>
      <c r="CV5" s="18" t="s">
        <v>11</v>
      </c>
      <c r="CW5" s="17" t="s">
        <v>12</v>
      </c>
      <c r="CX5" s="12" t="s">
        <v>13</v>
      </c>
      <c r="CY5" s="111">
        <v>45198</v>
      </c>
      <c r="CZ5" s="14" t="s">
        <v>10</v>
      </c>
      <c r="DA5" s="18" t="s">
        <v>11</v>
      </c>
      <c r="DB5" s="17" t="s">
        <v>12</v>
      </c>
      <c r="DC5" s="12" t="s">
        <v>13</v>
      </c>
      <c r="DD5" s="111">
        <v>45230</v>
      </c>
      <c r="DE5" s="14" t="s">
        <v>10</v>
      </c>
      <c r="DF5" s="18" t="s">
        <v>11</v>
      </c>
      <c r="DG5" s="17" t="s">
        <v>12</v>
      </c>
      <c r="DH5" s="12" t="s">
        <v>13</v>
      </c>
      <c r="DI5" s="111">
        <v>45260</v>
      </c>
      <c r="DJ5" s="14" t="s">
        <v>10</v>
      </c>
      <c r="DK5" s="18" t="s">
        <v>11</v>
      </c>
      <c r="DL5" s="17" t="s">
        <v>12</v>
      </c>
    </row>
    <row r="6" spans="1:116" ht="21.75" thickBot="1">
      <c r="A6" s="19"/>
      <c r="B6" s="20"/>
      <c r="C6" s="21" t="s">
        <v>14</v>
      </c>
      <c r="D6" s="22"/>
      <c r="E6" s="20"/>
      <c r="F6" s="21" t="s">
        <v>14</v>
      </c>
      <c r="G6" s="22"/>
      <c r="H6" s="55"/>
      <c r="I6" s="21" t="s">
        <v>14</v>
      </c>
      <c r="J6" s="22"/>
      <c r="K6" s="55"/>
      <c r="L6" s="21" t="s">
        <v>14</v>
      </c>
      <c r="M6" s="22"/>
      <c r="N6" s="20"/>
      <c r="O6" s="21" t="s">
        <v>14</v>
      </c>
      <c r="P6" s="22"/>
      <c r="Q6" s="20"/>
      <c r="R6" s="21" t="s">
        <v>14</v>
      </c>
      <c r="S6" s="22"/>
      <c r="T6" s="20"/>
      <c r="U6" s="21" t="s">
        <v>14</v>
      </c>
      <c r="V6" s="22"/>
      <c r="W6" s="20"/>
      <c r="X6" s="21" t="s">
        <v>14</v>
      </c>
      <c r="Y6" s="22"/>
      <c r="Z6" s="20"/>
      <c r="AA6" s="21" t="s">
        <v>14</v>
      </c>
      <c r="AB6" s="22"/>
      <c r="AC6" s="20"/>
      <c r="AD6" s="21" t="s">
        <v>14</v>
      </c>
      <c r="AE6" s="22"/>
      <c r="AF6" s="20"/>
      <c r="AG6" s="21" t="s">
        <v>14</v>
      </c>
      <c r="AH6" s="22"/>
      <c r="AI6" s="20"/>
      <c r="AJ6" s="21" t="s">
        <v>14</v>
      </c>
      <c r="AK6" s="22"/>
      <c r="AL6" s="20"/>
      <c r="AM6" s="21" t="s">
        <v>14</v>
      </c>
      <c r="AN6" s="22"/>
      <c r="AO6" s="20"/>
      <c r="AP6" s="21" t="s">
        <v>14</v>
      </c>
      <c r="AQ6" s="22"/>
      <c r="AR6" s="20"/>
      <c r="AS6" s="21" t="s">
        <v>14</v>
      </c>
      <c r="AT6" s="22"/>
      <c r="AU6" s="20"/>
      <c r="AV6" s="21" t="s">
        <v>14</v>
      </c>
      <c r="AW6" s="22"/>
      <c r="AX6" s="87" t="s">
        <v>14</v>
      </c>
      <c r="AY6" s="88"/>
      <c r="AZ6" s="20"/>
      <c r="BA6" s="21" t="s">
        <v>14</v>
      </c>
      <c r="BB6" s="22"/>
      <c r="BC6" s="87" t="s">
        <v>14</v>
      </c>
      <c r="BD6" s="88"/>
      <c r="BE6" s="20"/>
      <c r="BF6" s="21" t="s">
        <v>14</v>
      </c>
      <c r="BG6" s="22"/>
      <c r="BH6" s="87" t="s">
        <v>14</v>
      </c>
      <c r="BI6" s="88"/>
      <c r="BJ6" s="20"/>
      <c r="BK6" s="97" t="s">
        <v>14</v>
      </c>
      <c r="BL6" s="22"/>
      <c r="BM6" s="24" t="s">
        <v>14</v>
      </c>
      <c r="BN6" s="23"/>
      <c r="BO6" s="20"/>
      <c r="BP6" s="97" t="s">
        <v>14</v>
      </c>
      <c r="BQ6" s="22"/>
      <c r="BR6" s="24" t="s">
        <v>14</v>
      </c>
      <c r="BS6" s="23"/>
      <c r="BT6" s="20"/>
      <c r="BU6" s="97" t="s">
        <v>14</v>
      </c>
      <c r="BV6" s="22"/>
      <c r="BW6" s="24" t="s">
        <v>14</v>
      </c>
      <c r="BX6" s="23"/>
      <c r="BY6" s="20"/>
      <c r="BZ6" s="97" t="s">
        <v>14</v>
      </c>
      <c r="CA6" s="22"/>
      <c r="CB6" s="24" t="s">
        <v>14</v>
      </c>
      <c r="CC6" s="23"/>
      <c r="CD6" s="20"/>
      <c r="CE6" s="97" t="s">
        <v>14</v>
      </c>
      <c r="CF6" s="22"/>
      <c r="CG6" s="24" t="s">
        <v>14</v>
      </c>
      <c r="CH6" s="23"/>
      <c r="CI6" s="20"/>
      <c r="CJ6" s="97" t="s">
        <v>14</v>
      </c>
      <c r="CK6" s="22"/>
      <c r="CL6" s="24" t="s">
        <v>14</v>
      </c>
      <c r="CM6" s="23"/>
      <c r="CN6" s="20"/>
      <c r="CO6" s="97" t="s">
        <v>14</v>
      </c>
      <c r="CP6" s="22"/>
      <c r="CQ6" s="24" t="s">
        <v>14</v>
      </c>
      <c r="CR6" s="23"/>
      <c r="CS6" s="20"/>
      <c r="CT6" s="97" t="s">
        <v>14</v>
      </c>
      <c r="CU6" s="22"/>
      <c r="CV6" s="24" t="s">
        <v>14</v>
      </c>
      <c r="CW6" s="23"/>
      <c r="CX6" s="20"/>
      <c r="CY6" s="97" t="s">
        <v>14</v>
      </c>
      <c r="CZ6" s="22"/>
      <c r="DA6" s="24" t="s">
        <v>14</v>
      </c>
      <c r="DB6" s="23"/>
      <c r="DC6" s="20"/>
      <c r="DD6" s="97" t="s">
        <v>14</v>
      </c>
      <c r="DE6" s="22"/>
      <c r="DF6" s="24" t="s">
        <v>14</v>
      </c>
      <c r="DG6" s="23"/>
      <c r="DH6" s="20"/>
      <c r="DI6" s="97" t="s">
        <v>14</v>
      </c>
      <c r="DJ6" s="22"/>
      <c r="DK6" s="24" t="s">
        <v>14</v>
      </c>
      <c r="DL6" s="23"/>
    </row>
    <row r="7" spans="1:116">
      <c r="A7" s="25" t="s">
        <v>15</v>
      </c>
      <c r="B7" s="26">
        <v>2</v>
      </c>
      <c r="C7" s="27">
        <v>287614447.90999997</v>
      </c>
      <c r="D7" s="28">
        <f t="shared" ref="D7:D13" si="0">C7/C$31</f>
        <v>2.4493124637733319E-2</v>
      </c>
      <c r="E7" s="26">
        <v>3</v>
      </c>
      <c r="F7" s="27">
        <v>488686628.97000003</v>
      </c>
      <c r="G7" s="28">
        <f t="shared" ref="G7:G13" si="1">F7/F$31</f>
        <v>2.7596866517383689E-2</v>
      </c>
      <c r="H7" s="29">
        <v>4</v>
      </c>
      <c r="I7" s="45">
        <v>781485950.40999997</v>
      </c>
      <c r="J7" s="30">
        <v>3.0676297474684585E-2</v>
      </c>
      <c r="K7" s="26">
        <v>4</v>
      </c>
      <c r="L7" s="27">
        <v>1284299599.04</v>
      </c>
      <c r="M7" s="28">
        <f t="shared" ref="M7:M13" si="2">L7/L$31</f>
        <v>3.5035429928592009E-2</v>
      </c>
      <c r="N7" s="26">
        <v>5</v>
      </c>
      <c r="O7" s="27">
        <v>1774916145.1499999</v>
      </c>
      <c r="P7" s="28">
        <f t="shared" ref="P7:P13" si="3">O7/O$31</f>
        <v>4.6472086449230822E-2</v>
      </c>
      <c r="Q7" s="26">
        <v>5</v>
      </c>
      <c r="R7" s="27">
        <v>2513890073.9200001</v>
      </c>
      <c r="S7" s="28">
        <f t="shared" ref="S7:S13" si="4">R7/R$31</f>
        <v>4.293482064145198E-2</v>
      </c>
      <c r="T7" s="26">
        <v>5</v>
      </c>
      <c r="U7" s="27">
        <v>3361458090</v>
      </c>
      <c r="V7" s="28">
        <f t="shared" ref="V7:V13" si="5">U7/U$31</f>
        <v>4.2397307349243914E-2</v>
      </c>
      <c r="W7" s="26">
        <v>6</v>
      </c>
      <c r="X7" s="27">
        <v>4391333157.6900005</v>
      </c>
      <c r="Y7" s="28">
        <f t="shared" ref="Y7:Y13" si="6">X7/X$31</f>
        <v>4.7324916225577447E-2</v>
      </c>
      <c r="Z7" s="26">
        <v>9</v>
      </c>
      <c r="AA7" s="27">
        <v>5636807267.3899994</v>
      </c>
      <c r="AB7" s="28">
        <f t="shared" ref="AB7:AB13" si="7">AA7/AA$31</f>
        <v>4.5772913755265585E-2</v>
      </c>
      <c r="AC7" s="26">
        <v>10</v>
      </c>
      <c r="AD7" s="27">
        <v>6393633329.3100004</v>
      </c>
      <c r="AE7" s="28">
        <f t="shared" ref="AE7:AE13" si="8">AD7/AD$31</f>
        <v>4.6718024672826534E-2</v>
      </c>
      <c r="AF7" s="26">
        <v>12</v>
      </c>
      <c r="AG7" s="27">
        <v>7766342229.1400003</v>
      </c>
      <c r="AH7" s="28">
        <f t="shared" ref="AH7:AH13" si="9">AG7/AG$31</f>
        <v>4.6717684033680401E-2</v>
      </c>
      <c r="AI7" s="26">
        <v>13</v>
      </c>
      <c r="AJ7" s="27">
        <v>8743691345.3499985</v>
      </c>
      <c r="AK7" s="28">
        <f t="shared" ref="AK7:AK13" si="10">AJ7/AJ$31</f>
        <v>4.9098927804507017E-2</v>
      </c>
      <c r="AL7" s="67">
        <v>15</v>
      </c>
      <c r="AM7" s="69">
        <v>10155573025.679996</v>
      </c>
      <c r="AN7" s="28">
        <f t="shared" ref="AN7:AN13" si="11">AM7/AM$31</f>
        <v>4.7993271758335468E-2</v>
      </c>
      <c r="AO7" s="26">
        <v>17</v>
      </c>
      <c r="AP7" s="27">
        <v>11582757482.549997</v>
      </c>
      <c r="AQ7" s="28">
        <f t="shared" ref="AQ7:AQ13" si="12">AP7/AP$31</f>
        <v>4.6065022020050521E-2</v>
      </c>
      <c r="AR7" s="26">
        <v>18</v>
      </c>
      <c r="AS7" s="27">
        <v>11973435807.990002</v>
      </c>
      <c r="AT7" s="28">
        <v>4.6439951207827158E-2</v>
      </c>
      <c r="AU7" s="26">
        <v>19</v>
      </c>
      <c r="AV7" s="27">
        <v>13523690724.080002</v>
      </c>
      <c r="AW7" s="28">
        <v>4.4441108342788263E-2</v>
      </c>
      <c r="AX7" s="89">
        <v>845255851.2800045</v>
      </c>
      <c r="AY7" s="90">
        <v>6.6668785205766648E-2</v>
      </c>
      <c r="AZ7" s="26">
        <v>25</v>
      </c>
      <c r="BA7" s="27">
        <v>15879510458.269999</v>
      </c>
      <c r="BB7" s="28">
        <v>4.847231039365419E-2</v>
      </c>
      <c r="BC7" s="89">
        <v>1258243666.3499985</v>
      </c>
      <c r="BD7" s="90">
        <v>8.6055721727568008E-2</v>
      </c>
      <c r="BE7" s="26">
        <v>26</v>
      </c>
      <c r="BF7" s="27">
        <v>18579659216.650005</v>
      </c>
      <c r="BG7" s="28">
        <v>4.7570654113416308E-2</v>
      </c>
      <c r="BH7" s="89">
        <v>1653252563.8500042</v>
      </c>
      <c r="BI7" s="90">
        <v>9.7672979136213756E-2</v>
      </c>
      <c r="BJ7" s="26">
        <v>27</v>
      </c>
      <c r="BK7" s="112">
        <v>19425678548.269997</v>
      </c>
      <c r="BL7" s="78">
        <v>4.8047527837458477E-2</v>
      </c>
      <c r="BM7" s="98">
        <v>1612352633.2700005</v>
      </c>
      <c r="BN7" s="99">
        <v>9.0513845699768683E-2</v>
      </c>
      <c r="BO7" s="26">
        <v>27</v>
      </c>
      <c r="BP7" s="112">
        <v>19579489995.490002</v>
      </c>
      <c r="BQ7" s="78">
        <f>BP7/BP$31</f>
        <v>4.761951086326234E-2</v>
      </c>
      <c r="BR7" s="98">
        <f>IF(BP7&lt;0,"Error",IF(AND(BK7=0,BP7&gt;0),"New Comer",BP7-BK7))</f>
        <v>153811447.22000504</v>
      </c>
      <c r="BS7" s="99">
        <f>IF(AND(BK7=0,BP7=0),"-",IF(BK7=0,"",BR7/BK7))</f>
        <v>7.9179446338415345E-3</v>
      </c>
      <c r="BT7" s="26">
        <v>27</v>
      </c>
      <c r="BU7" s="112">
        <v>19223299038.030006</v>
      </c>
      <c r="BV7" s="78">
        <f>BU7/BU$31</f>
        <v>4.7678359506480972E-2</v>
      </c>
      <c r="BW7" s="98">
        <f>IF(BU7&lt;0,"Error",IF(AND(BP7=0,BU7&gt;0),"New Comer",BU7-BP7))</f>
        <v>-356190957.45999527</v>
      </c>
      <c r="BX7" s="99">
        <f>IF(AND(BP7=0,BU7=0),"-",IF(BP7=0,"",BW7/BP7))</f>
        <v>-1.8192044713219873E-2</v>
      </c>
      <c r="BY7" s="26">
        <v>27</v>
      </c>
      <c r="BZ7" s="112">
        <v>18956944682.23</v>
      </c>
      <c r="CA7" s="78">
        <f>BZ7/BZ$31</f>
        <v>4.7526142797310877E-2</v>
      </c>
      <c r="CB7" s="98">
        <f>IF(BZ7&lt;0,"Error",IF(AND(BU7=0,BZ7&gt;0),"New Comer",BZ7-BU7))</f>
        <v>-266354355.80000687</v>
      </c>
      <c r="CC7" s="99">
        <f>IF(AND(BU7=0,BZ7=0),"-",IF(BU7=0,"",CB7/BU7))</f>
        <v>-1.3855808790836078E-2</v>
      </c>
      <c r="CD7" s="26">
        <v>27</v>
      </c>
      <c r="CE7" s="112">
        <v>18752838493.159996</v>
      </c>
      <c r="CF7" s="78">
        <f>CE7/CE$31</f>
        <v>4.6971208877159054E-2</v>
      </c>
      <c r="CG7" s="98">
        <f>IF(CE7&lt;0,"Error",IF(AND(BZ7=0,CE7&gt;0),"New Comer",CE7-BZ7))</f>
        <v>-204106189.07000351</v>
      </c>
      <c r="CH7" s="99">
        <f>IF(AND(BZ7=0,CE7=0),"-",IF(BZ7=0,"",CG7/BZ7))</f>
        <v>-1.0766829385820284E-2</v>
      </c>
      <c r="CI7" s="26">
        <v>27</v>
      </c>
      <c r="CJ7" s="112">
        <v>18712251159.300003</v>
      </c>
      <c r="CK7" s="78">
        <f>CJ7/CJ$31</f>
        <v>4.6910997304609299E-2</v>
      </c>
      <c r="CL7" s="98">
        <f>IF(CJ7&lt;0,"Error",IF(AND(CE7=0,CJ7&gt;0),"New Comer",CJ7-CE7))</f>
        <v>-40587333.859992981</v>
      </c>
      <c r="CM7" s="99">
        <f>IF(AND(CE7=0,CJ7=0),"-",IF(CE7=0,"",CL7/CE7))</f>
        <v>-2.1643301559279684E-3</v>
      </c>
      <c r="CN7" s="26">
        <v>27</v>
      </c>
      <c r="CO7" s="112">
        <v>18994799633.910004</v>
      </c>
      <c r="CP7" s="78">
        <f>CO7/CO$31</f>
        <v>4.6721965572541699E-2</v>
      </c>
      <c r="CQ7" s="98">
        <f>IF(CO7&lt;0,"Error",IF(AND(CJ7=0,CO7&gt;0),"New Comer",CO7-CJ7))</f>
        <v>282548474.61000061</v>
      </c>
      <c r="CR7" s="99">
        <f>IF(AND(CJ7=0,CO7=0),"-",IF(CJ7=0,"",CQ7/CJ7))</f>
        <v>1.5099651677642954E-2</v>
      </c>
      <c r="CS7" s="26">
        <v>27</v>
      </c>
      <c r="CT7" s="112">
        <v>18903998978.199997</v>
      </c>
      <c r="CU7" s="78">
        <f>CT7/CT$31</f>
        <v>4.6346018892879356E-2</v>
      </c>
      <c r="CV7" s="98">
        <f>IF(CT7&lt;0,"Error",IF(AND(CO7=0,CT7&gt;0),"New Comer",CT7-CO7))</f>
        <v>-90800655.710006714</v>
      </c>
      <c r="CW7" s="99">
        <f>IF(AND(CO7=0,CT7=0),"-",IF(CO7=0,"",CV7/CO7))</f>
        <v>-4.7802902615464845E-3</v>
      </c>
      <c r="CX7" s="26">
        <v>27</v>
      </c>
      <c r="CY7" s="112">
        <v>18510672556.999996</v>
      </c>
      <c r="CZ7" s="78">
        <f>CY7/CY$31</f>
        <v>4.6619150943151402E-2</v>
      </c>
      <c r="DA7" s="98">
        <f>IF(CY7&lt;0,"Error",IF(AND(CT7=0,CY7&gt;0),"New Comer",CY7-CT7))</f>
        <v>-393326421.20000076</v>
      </c>
      <c r="DB7" s="99">
        <f>IF(AND(CT7=0,CY7=0),"-",IF(CT7=0,"",DA7/CT7))</f>
        <v>-2.0806519385320691E-2</v>
      </c>
      <c r="DC7" s="26">
        <v>27</v>
      </c>
      <c r="DD7" s="112">
        <v>18181443619.93</v>
      </c>
      <c r="DE7" s="78">
        <f>DD7/DD$31</f>
        <v>4.7032215987848389E-2</v>
      </c>
      <c r="DF7" s="98">
        <f>IF(DD7&lt;0,"Error",IF(AND(CY7=0,DD7&gt;0),"New Comer",DD7-CY7))</f>
        <v>-329228937.06999588</v>
      </c>
      <c r="DG7" s="99">
        <f>IF(AND(CY7=0,DD7=0),"-",IF(CY7=0,"",DF7/CY7))</f>
        <v>-1.7785898165298953E-2</v>
      </c>
      <c r="DH7" s="26">
        <v>27</v>
      </c>
      <c r="DI7" s="112">
        <v>18540945174.229996</v>
      </c>
      <c r="DJ7" s="78">
        <f>DI7/DI$31</f>
        <v>4.6695769291871005E-2</v>
      </c>
      <c r="DK7" s="98">
        <f>IF(DI7&lt;0,"Error",IF(AND(DD7=0,DI7&gt;0),"New Comer",DI7-DD7))</f>
        <v>359501554.29999542</v>
      </c>
      <c r="DL7" s="99">
        <f>IF(AND(DD7=0,DI7=0),"-",IF(DD7=0,"",DK7/DD7))</f>
        <v>1.9772992828023826E-2</v>
      </c>
    </row>
    <row r="8" spans="1:116">
      <c r="A8" s="25" t="s">
        <v>35</v>
      </c>
      <c r="B8" s="26">
        <v>3</v>
      </c>
      <c r="C8" s="27">
        <v>858620497.37</v>
      </c>
      <c r="D8" s="28">
        <f t="shared" si="0"/>
        <v>7.3119758104699825E-2</v>
      </c>
      <c r="E8" s="26">
        <v>4</v>
      </c>
      <c r="F8" s="27">
        <v>1110903304.7</v>
      </c>
      <c r="G8" s="28">
        <f t="shared" si="1"/>
        <v>6.2734374947280069E-2</v>
      </c>
      <c r="H8" s="29">
        <v>5</v>
      </c>
      <c r="I8" s="45">
        <v>1548104564.53</v>
      </c>
      <c r="J8" s="30">
        <v>6.0768995422789157E-2</v>
      </c>
      <c r="K8" s="26">
        <v>6</v>
      </c>
      <c r="L8" s="27">
        <v>2080590537.7</v>
      </c>
      <c r="M8" s="28">
        <f t="shared" si="2"/>
        <v>5.6758083587480433E-2</v>
      </c>
      <c r="N8" s="26">
        <v>6</v>
      </c>
      <c r="O8" s="27">
        <v>2016617166.1500001</v>
      </c>
      <c r="P8" s="28">
        <f t="shared" si="3"/>
        <v>5.2800470341321737E-2</v>
      </c>
      <c r="Q8" s="26">
        <v>9</v>
      </c>
      <c r="R8" s="27">
        <v>3235963826.4700003</v>
      </c>
      <c r="S8" s="28">
        <f t="shared" si="4"/>
        <v>5.5267144706557865E-2</v>
      </c>
      <c r="T8" s="26">
        <v>10</v>
      </c>
      <c r="U8" s="27">
        <v>4675791966.8999996</v>
      </c>
      <c r="V8" s="28">
        <f t="shared" si="5"/>
        <v>5.8974701993617595E-2</v>
      </c>
      <c r="W8" s="26">
        <v>10</v>
      </c>
      <c r="X8" s="27">
        <v>5925046294.1599998</v>
      </c>
      <c r="Y8" s="28">
        <f t="shared" si="6"/>
        <v>6.3853574628642343E-2</v>
      </c>
      <c r="Z8" s="26">
        <v>10</v>
      </c>
      <c r="AA8" s="27">
        <v>9154520420.3199997</v>
      </c>
      <c r="AB8" s="28">
        <f t="shared" si="7"/>
        <v>7.4338016858282119E-2</v>
      </c>
      <c r="AC8" s="26">
        <v>10</v>
      </c>
      <c r="AD8" s="27">
        <v>11862999206.409998</v>
      </c>
      <c r="AE8" s="28">
        <f t="shared" si="8"/>
        <v>8.6682463800061976E-2</v>
      </c>
      <c r="AF8" s="26">
        <v>10</v>
      </c>
      <c r="AG8" s="27">
        <v>16047640545.6</v>
      </c>
      <c r="AH8" s="28">
        <f t="shared" si="9"/>
        <v>9.6533036837141512E-2</v>
      </c>
      <c r="AI8" s="26">
        <v>10</v>
      </c>
      <c r="AJ8" s="27">
        <v>16721372875.309999</v>
      </c>
      <c r="AK8" s="28">
        <f t="shared" si="10"/>
        <v>9.389643883457828E-2</v>
      </c>
      <c r="AL8" s="68">
        <v>10</v>
      </c>
      <c r="AM8" s="70">
        <v>21003944420.540001</v>
      </c>
      <c r="AN8" s="28">
        <f t="shared" si="11"/>
        <v>9.926057446713632E-2</v>
      </c>
      <c r="AO8" s="26">
        <v>12</v>
      </c>
      <c r="AP8" s="27">
        <v>27139338527.049995</v>
      </c>
      <c r="AQ8" s="28">
        <f t="shared" si="12"/>
        <v>0.10793407603859559</v>
      </c>
      <c r="AR8" s="26">
        <v>11</v>
      </c>
      <c r="AS8" s="27">
        <v>27286591468.959999</v>
      </c>
      <c r="AT8" s="28">
        <v>0.10583327933330608</v>
      </c>
      <c r="AU8" s="26">
        <v>24</v>
      </c>
      <c r="AV8" s="27">
        <v>41155729216.749992</v>
      </c>
      <c r="AW8" s="28">
        <v>0.13524460580803971</v>
      </c>
      <c r="AX8" s="89">
        <v>1786034154.1200027</v>
      </c>
      <c r="AY8" s="90">
        <v>4.5365709622051907E-2</v>
      </c>
      <c r="AZ8" s="26">
        <v>25</v>
      </c>
      <c r="BA8" s="27">
        <v>45113408066.260002</v>
      </c>
      <c r="BB8" s="28">
        <v>0.13770897562931383</v>
      </c>
      <c r="BC8" s="89">
        <v>3010762707.9599991</v>
      </c>
      <c r="BD8" s="90">
        <v>7.1510060290462613E-2</v>
      </c>
      <c r="BE8" s="26">
        <v>29</v>
      </c>
      <c r="BF8" s="27">
        <v>53533488533.359993</v>
      </c>
      <c r="BG8" s="28">
        <v>0.13706511173374331</v>
      </c>
      <c r="BH8" s="89">
        <v>3427150275.9999847</v>
      </c>
      <c r="BI8" s="90">
        <v>6.8397540015739985E-2</v>
      </c>
      <c r="BJ8" s="26">
        <v>32</v>
      </c>
      <c r="BK8" s="112">
        <v>55238995035.379997</v>
      </c>
      <c r="BL8" s="78">
        <v>0.13662828534306301</v>
      </c>
      <c r="BM8" s="98">
        <v>2950543794.4299927</v>
      </c>
      <c r="BN8" s="99">
        <v>5.6428211668263319E-2</v>
      </c>
      <c r="BO8" s="26">
        <v>32</v>
      </c>
      <c r="BP8" s="112">
        <v>56162774442.509987</v>
      </c>
      <c r="BQ8" s="78">
        <f>BP8/BP$31</f>
        <v>0.13659415277374928</v>
      </c>
      <c r="BR8" s="98">
        <f>IF(BP8&lt;0,"Error",IF(AND(BK8=0,BP8&gt;0),"New Comer",BP8-BK8))</f>
        <v>923779407.12998962</v>
      </c>
      <c r="BS8" s="99">
        <f>IF(AND(BK8=0,BP8=0),"-",IF(BK8=0,"",BR8/BK8))</f>
        <v>1.672332030186861E-2</v>
      </c>
      <c r="BT8" s="26">
        <v>32</v>
      </c>
      <c r="BU8" s="112">
        <v>55476370318.030006</v>
      </c>
      <c r="BV8" s="78">
        <f>BU8/BU$31</f>
        <v>0.13759460969238324</v>
      </c>
      <c r="BW8" s="98">
        <f>IF(BU8&lt;0,"Error",IF(AND(BP8=0,BU8&gt;0),"New Comer",BU8-BP8))</f>
        <v>-686404124.47998047</v>
      </c>
      <c r="BX8" s="99">
        <f>IF(AND(BP8=0,BU8=0),"-",IF(BP8=0,"",BW8/BP8))</f>
        <v>-1.2221691882095421E-2</v>
      </c>
      <c r="BY8" s="26">
        <v>32</v>
      </c>
      <c r="BZ8" s="112">
        <v>55341799920.160004</v>
      </c>
      <c r="CA8" s="78">
        <f>BZ8/BZ$31</f>
        <v>0.13874505252585517</v>
      </c>
      <c r="CB8" s="98">
        <f>IF(BZ8&lt;0,"Error",IF(AND(BU8=0,BZ8&gt;0),"New Comer",BZ8-BU8))</f>
        <v>-134570397.87000275</v>
      </c>
      <c r="CC8" s="99">
        <f>IF(AND(BU8=0,BZ8=0),"-",IF(BU8=0,"",CB8/BU8))</f>
        <v>-2.425724630118184E-3</v>
      </c>
      <c r="CD8" s="26">
        <v>32</v>
      </c>
      <c r="CE8" s="112">
        <v>55715658773.289978</v>
      </c>
      <c r="CF8" s="78">
        <f>CE8/CE$31</f>
        <v>0.13955390523537395</v>
      </c>
      <c r="CG8" s="98">
        <f>IF(CE8&lt;0,"Error",IF(AND(BZ8=0,CE8&gt;0),"New Comer",CE8-BZ8))</f>
        <v>373858853.12997437</v>
      </c>
      <c r="CH8" s="99">
        <f>IF(AND(BZ8=0,CE8=0),"-",IF(BZ8=0,"",CG8/BZ8))</f>
        <v>6.755451641784864E-3</v>
      </c>
      <c r="CI8" s="26">
        <v>32</v>
      </c>
      <c r="CJ8" s="112">
        <v>55683351856.949997</v>
      </c>
      <c r="CK8" s="78">
        <f>CJ8/CJ$31</f>
        <v>0.13959632898443361</v>
      </c>
      <c r="CL8" s="98">
        <f>IF(CJ8&lt;0,"Error",IF(AND(CE8=0,CJ8&gt;0),"New Comer",CJ8-CE8))</f>
        <v>-32306916.339981079</v>
      </c>
      <c r="CM8" s="99">
        <f>IF(AND(CE8=0,CJ8=0),"-",IF(CE8=0,"",CL8/CE8))</f>
        <v>-5.7985343889479374E-4</v>
      </c>
      <c r="CN8" s="26">
        <v>32</v>
      </c>
      <c r="CO8" s="112">
        <v>56746240021.250008</v>
      </c>
      <c r="CP8" s="78">
        <f>CO8/CO$31</f>
        <v>0.13958009159048299</v>
      </c>
      <c r="CQ8" s="98">
        <f>IF(CO8&lt;0,"Error",IF(AND(CJ8=0,CO8&gt;0),"New Comer",CO8-CJ8))</f>
        <v>1062888164.3000107</v>
      </c>
      <c r="CR8" s="99">
        <f>IF(AND(CJ8=0,CO8=0),"-",IF(CJ8=0,"",CQ8/CJ8))</f>
        <v>1.9088078013524766E-2</v>
      </c>
      <c r="CS8" s="26">
        <v>32</v>
      </c>
      <c r="CT8" s="112">
        <v>56890892760.150009</v>
      </c>
      <c r="CU8" s="78">
        <f>CT8/CT$31</f>
        <v>0.13947664691133749</v>
      </c>
      <c r="CV8" s="98">
        <f>IF(CT8&lt;0,"Error",IF(AND(CO8=0,CT8&gt;0),"New Comer",CT8-CO8))</f>
        <v>144652738.90000153</v>
      </c>
      <c r="CW8" s="99">
        <f>IF(AND(CO8=0,CT8=0),"-",IF(CO8=0,"",CV8/CO8))</f>
        <v>2.5491158329755911E-3</v>
      </c>
      <c r="CX8" s="26">
        <v>32</v>
      </c>
      <c r="CY8" s="112">
        <v>55343313075.600006</v>
      </c>
      <c r="CZ8" s="78">
        <f>CY8/CY$31</f>
        <v>0.13938220008055874</v>
      </c>
      <c r="DA8" s="98">
        <f>IF(CY8&lt;0,"Error",IF(AND(CT8=0,CY8&gt;0),"New Comer",CY8-CT8))</f>
        <v>-1547579684.5500031</v>
      </c>
      <c r="DB8" s="99">
        <f>IF(AND(CT8=0,CY8=0),"-",IF(CT8=0,"",DA8/CT8))</f>
        <v>-2.720259095026939E-2</v>
      </c>
      <c r="DC8" s="26">
        <v>36</v>
      </c>
      <c r="DD8" s="112">
        <v>54370541070.209999</v>
      </c>
      <c r="DE8" s="78">
        <f>DD8/DD$31</f>
        <v>0.14064708416152399</v>
      </c>
      <c r="DF8" s="98">
        <f>IF(DD8&lt;0,"Error",IF(AND(CY8=0,DD8&gt;0),"New Comer",DD8-CY8))</f>
        <v>-972772005.39000702</v>
      </c>
      <c r="DG8" s="99">
        <f>IF(AND(CY8=0,DD8=0),"-",IF(CY8=0,"",DF8/CY8))</f>
        <v>-1.7577046825172575E-2</v>
      </c>
      <c r="DH8" s="26">
        <v>36</v>
      </c>
      <c r="DI8" s="112">
        <v>56005910466.279999</v>
      </c>
      <c r="DJ8" s="78">
        <f>DI8/DI$31</f>
        <v>0.14105209036211958</v>
      </c>
      <c r="DK8" s="98">
        <f>IF(DI8&lt;0,"Error",IF(AND(DD8=0,DI8&gt;0),"New Comer",DI8-DD8))</f>
        <v>1635369396.0699997</v>
      </c>
      <c r="DL8" s="99">
        <f>IF(AND(DD8=0,DI8=0),"-",IF(DD8=0,"",DK8/DD8))</f>
        <v>3.0078225522129853E-2</v>
      </c>
    </row>
    <row r="9" spans="1:116">
      <c r="A9" s="25" t="s">
        <v>16</v>
      </c>
      <c r="B9" s="26">
        <v>5</v>
      </c>
      <c r="C9" s="27">
        <v>4865969257.5100002</v>
      </c>
      <c r="D9" s="28">
        <f t="shared" si="0"/>
        <v>0.41438388222022027</v>
      </c>
      <c r="E9" s="26">
        <v>5</v>
      </c>
      <c r="F9" s="27">
        <v>6721897806.25</v>
      </c>
      <c r="G9" s="28">
        <f t="shared" si="1"/>
        <v>0.37959564576906679</v>
      </c>
      <c r="H9" s="29">
        <v>6</v>
      </c>
      <c r="I9" s="45">
        <v>8433531039.6500006</v>
      </c>
      <c r="J9" s="30">
        <v>0.33104818685295578</v>
      </c>
      <c r="K9" s="26">
        <v>8</v>
      </c>
      <c r="L9" s="27">
        <v>11609467608.630001</v>
      </c>
      <c r="M9" s="28">
        <f t="shared" si="2"/>
        <v>0.3167038977622128</v>
      </c>
      <c r="N9" s="26">
        <v>6</v>
      </c>
      <c r="O9" s="27">
        <v>11422491290.34</v>
      </c>
      <c r="P9" s="28">
        <f t="shared" si="3"/>
        <v>0.29907159510648651</v>
      </c>
      <c r="Q9" s="26">
        <v>7</v>
      </c>
      <c r="R9" s="27">
        <v>16913858849.65</v>
      </c>
      <c r="S9" s="28">
        <f t="shared" si="4"/>
        <v>0.28887241474810316</v>
      </c>
      <c r="T9" s="26">
        <v>7</v>
      </c>
      <c r="U9" s="27">
        <v>24158740340.680004</v>
      </c>
      <c r="V9" s="28">
        <f t="shared" si="5"/>
        <v>0.30470870436893882</v>
      </c>
      <c r="W9" s="26">
        <v>7</v>
      </c>
      <c r="X9" s="27">
        <v>28700253839.450001</v>
      </c>
      <c r="Y9" s="28">
        <f t="shared" si="6"/>
        <v>0.3092994905718473</v>
      </c>
      <c r="Z9" s="26">
        <v>8</v>
      </c>
      <c r="AA9" s="27">
        <v>36478294706.540001</v>
      </c>
      <c r="AB9" s="28">
        <f t="shared" si="7"/>
        <v>0.29621694663950127</v>
      </c>
      <c r="AC9" s="26">
        <v>9</v>
      </c>
      <c r="AD9" s="27">
        <v>38382861999.270004</v>
      </c>
      <c r="AE9" s="28">
        <f t="shared" si="8"/>
        <v>0.28046204740507236</v>
      </c>
      <c r="AF9" s="26">
        <v>9</v>
      </c>
      <c r="AG9" s="27">
        <v>44889745454.150002</v>
      </c>
      <c r="AH9" s="28">
        <f t="shared" si="9"/>
        <v>0.27002994235956385</v>
      </c>
      <c r="AI9" s="26">
        <v>13</v>
      </c>
      <c r="AJ9" s="27">
        <v>46691009268.969994</v>
      </c>
      <c r="AK9" s="28">
        <f t="shared" si="10"/>
        <v>0.26218657574593979</v>
      </c>
      <c r="AL9" s="68">
        <v>14</v>
      </c>
      <c r="AM9" s="70">
        <v>52533522537.919991</v>
      </c>
      <c r="AN9" s="28">
        <f t="shared" si="11"/>
        <v>0.24826325577194272</v>
      </c>
      <c r="AO9" s="26">
        <v>15</v>
      </c>
      <c r="AP9" s="27">
        <v>60928383360.509995</v>
      </c>
      <c r="AQ9" s="28">
        <f t="shared" si="12"/>
        <v>0.24231426112273843</v>
      </c>
      <c r="AR9" s="26">
        <v>15</v>
      </c>
      <c r="AS9" s="27">
        <v>61597396013.490005</v>
      </c>
      <c r="AT9" s="28">
        <v>0.23891054424718988</v>
      </c>
      <c r="AU9" s="26">
        <v>16</v>
      </c>
      <c r="AV9" s="27">
        <v>68681811676.149994</v>
      </c>
      <c r="AW9" s="28">
        <v>0.22569991403632941</v>
      </c>
      <c r="AX9" s="89">
        <v>3177597908.609993</v>
      </c>
      <c r="AY9" s="90">
        <v>4.8509824419640954E-2</v>
      </c>
      <c r="AZ9" s="26">
        <v>19</v>
      </c>
      <c r="BA9" s="27">
        <v>74729763256.100006</v>
      </c>
      <c r="BB9" s="28">
        <v>0.22811309515574382</v>
      </c>
      <c r="BC9" s="89">
        <v>5840631223.3600006</v>
      </c>
      <c r="BD9" s="90">
        <v>8.4783057225691322E-2</v>
      </c>
      <c r="BE9" s="26">
        <v>21</v>
      </c>
      <c r="BF9" s="27">
        <v>90258040901.340012</v>
      </c>
      <c r="BG9" s="28">
        <v>0.23109326143207856</v>
      </c>
      <c r="BH9" s="89">
        <v>6631116322.5400238</v>
      </c>
      <c r="BI9" s="90">
        <v>7.9294035454952727E-2</v>
      </c>
      <c r="BJ9" s="26">
        <v>23</v>
      </c>
      <c r="BK9" s="112">
        <v>93611341755.809982</v>
      </c>
      <c r="BL9" s="78">
        <v>0.23153855540941617</v>
      </c>
      <c r="BM9" s="98">
        <v>5507710551.0399933</v>
      </c>
      <c r="BN9" s="99">
        <v>6.2514001701462249E-2</v>
      </c>
      <c r="BO9" s="26">
        <v>23</v>
      </c>
      <c r="BP9" s="112">
        <v>95030537133.699997</v>
      </c>
      <c r="BQ9" s="78">
        <f>BP9/BP$31</f>
        <v>0.23112490143626085</v>
      </c>
      <c r="BR9" s="98">
        <f>IF(BP9&lt;0,"Error",IF(AND(BK9=0,BP9&gt;0),"New Comer",BP9-BK9))</f>
        <v>1419195377.8900146</v>
      </c>
      <c r="BS9" s="99">
        <f>IF(AND(BK9=0,BP9=0),"-",IF(BK9=0,"",BR9/BK9))</f>
        <v>1.5160506742784E-2</v>
      </c>
      <c r="BT9" s="26">
        <v>23</v>
      </c>
      <c r="BU9" s="112">
        <v>93110702011.75</v>
      </c>
      <c r="BV9" s="78">
        <f>BU9/BU$31</f>
        <v>0.23093671464167068</v>
      </c>
      <c r="BW9" s="98">
        <f>IF(BU9&lt;0,"Error",IF(AND(BP9=0,BU9&gt;0),"New Comer",BU9-BP9))</f>
        <v>-1919835121.9499969</v>
      </c>
      <c r="BX9" s="99">
        <f>IF(AND(BP9=0,BU9=0),"-",IF(BP9=0,"",BW9/BP9))</f>
        <v>-2.0202296860102453E-2</v>
      </c>
      <c r="BY9" s="26">
        <v>23</v>
      </c>
      <c r="BZ9" s="112">
        <v>92153007924.349991</v>
      </c>
      <c r="CA9" s="78">
        <f>BZ9/BZ$31</f>
        <v>0.23103285298499776</v>
      </c>
      <c r="CB9" s="98">
        <f>IF(BZ9&lt;0,"Error",IF(AND(BU9=0,BZ9&gt;0),"New Comer",BZ9-BU9))</f>
        <v>-957694087.40000916</v>
      </c>
      <c r="CC9" s="99">
        <f>IF(AND(BU9=0,BZ9=0),"-",IF(BU9=0,"",CB9/BU9))</f>
        <v>-1.02855425499762E-2</v>
      </c>
      <c r="CD9" s="26">
        <v>23</v>
      </c>
      <c r="CE9" s="112">
        <v>91727088072.610016</v>
      </c>
      <c r="CF9" s="78">
        <f>CE9/CE$31</f>
        <v>0.2297536031744552</v>
      </c>
      <c r="CG9" s="98">
        <f>IF(CE9&lt;0,"Error",IF(AND(BZ9=0,CE9&gt;0),"New Comer",CE9-BZ9))</f>
        <v>-425919851.73997498</v>
      </c>
      <c r="CH9" s="99">
        <f>IF(AND(BZ9=0,CE9=0),"-",IF(BZ9=0,"",CG9/BZ9))</f>
        <v>-4.6218768256552191E-3</v>
      </c>
      <c r="CI9" s="26">
        <v>23</v>
      </c>
      <c r="CJ9" s="112">
        <v>91674883763.269989</v>
      </c>
      <c r="CK9" s="78">
        <f>CJ9/CJ$31</f>
        <v>0.22982591396982974</v>
      </c>
      <c r="CL9" s="98">
        <f>IF(CJ9&lt;0,"Error",IF(AND(CE9=0,CJ9&gt;0),"New Comer",CJ9-CE9))</f>
        <v>-52204309.340026855</v>
      </c>
      <c r="CM9" s="99">
        <f>IF(AND(CE9=0,CJ9=0),"-",IF(CE9=0,"",CL9/CE9))</f>
        <v>-5.6912642096195809E-4</v>
      </c>
      <c r="CN9" s="26">
        <v>23</v>
      </c>
      <c r="CO9" s="112">
        <v>93335157572.100006</v>
      </c>
      <c r="CP9" s="78">
        <f>CO9/CO$31</f>
        <v>0.22957873222344474</v>
      </c>
      <c r="CQ9" s="98">
        <f>IF(CO9&lt;0,"Error",IF(AND(CJ9=0,CO9&gt;0),"New Comer",CO9-CJ9))</f>
        <v>1660273808.8300171</v>
      </c>
      <c r="CR9" s="99">
        <f>IF(AND(CJ9=0,CO9=0),"-",IF(CJ9=0,"",CQ9/CJ9))</f>
        <v>1.8110454474284419E-2</v>
      </c>
      <c r="CS9" s="26">
        <v>23</v>
      </c>
      <c r="CT9" s="112">
        <v>93745361366.339981</v>
      </c>
      <c r="CU9" s="78">
        <f>CT9/CT$31</f>
        <v>0.22983096296262559</v>
      </c>
      <c r="CV9" s="98">
        <f>IF(CT9&lt;0,"Error",IF(AND(CO9=0,CT9&gt;0),"New Comer",CT9-CO9))</f>
        <v>410203794.23997498</v>
      </c>
      <c r="CW9" s="99">
        <f>IF(AND(CO9=0,CT9=0),"-",IF(CO9=0,"",CV9/CO9))</f>
        <v>4.3949547513550688E-3</v>
      </c>
      <c r="CX9" s="26">
        <v>23</v>
      </c>
      <c r="CY9" s="112">
        <v>91172182409.940018</v>
      </c>
      <c r="CZ9" s="78">
        <f>CY9/CY$31</f>
        <v>0.22961725029154639</v>
      </c>
      <c r="DA9" s="98">
        <f>IF(CY9&lt;0,"Error",IF(AND(CT9=0,CY9&gt;0),"New Comer",CY9-CT9))</f>
        <v>-2573178956.3999634</v>
      </c>
      <c r="DB9" s="99">
        <f>IF(AND(CT9=0,CY9=0),"-",IF(CT9=0,"",DA9/CT9))</f>
        <v>-2.7448600324281047E-2</v>
      </c>
      <c r="DC9" s="26">
        <v>23</v>
      </c>
      <c r="DD9" s="112">
        <v>89052247367.400009</v>
      </c>
      <c r="DE9" s="78">
        <f>DD9/DD$31</f>
        <v>0.23036259495894668</v>
      </c>
      <c r="DF9" s="98">
        <f>IF(DD9&lt;0,"Error",IF(AND(CY9=0,DD9&gt;0),"New Comer",DD9-CY9))</f>
        <v>-2119935042.5400085</v>
      </c>
      <c r="DG9" s="99">
        <f>IF(AND(CY9=0,DD9=0),"-",IF(CY9=0,"",DF9/CY9))</f>
        <v>-2.3251994045816363E-2</v>
      </c>
      <c r="DH9" s="26">
        <v>25</v>
      </c>
      <c r="DI9" s="112">
        <v>90962313426.279984</v>
      </c>
      <c r="DJ9" s="78">
        <f>DI9/DI$31</f>
        <v>0.22909054323250438</v>
      </c>
      <c r="DK9" s="98">
        <f>IF(DI9&lt;0,"Error",IF(AND(DD9=0,DI9&gt;0),"New Comer",DI9-DD9))</f>
        <v>1910066058.8799744</v>
      </c>
      <c r="DL9" s="99">
        <f>IF(AND(DD9=0,DI9=0),"-",IF(DD9=0,"",DK9/DD9))</f>
        <v>2.1448824879170943E-2</v>
      </c>
    </row>
    <row r="10" spans="1:116" ht="21.75">
      <c r="A10" s="73" t="s">
        <v>47</v>
      </c>
      <c r="B10" s="26">
        <v>3</v>
      </c>
      <c r="C10" s="27">
        <v>82449692</v>
      </c>
      <c r="D10" s="28">
        <f t="shared" si="0"/>
        <v>7.021380870027254E-3</v>
      </c>
      <c r="E10" s="26">
        <v>3</v>
      </c>
      <c r="F10" s="27">
        <v>135509779.05000001</v>
      </c>
      <c r="G10" s="28">
        <f t="shared" si="1"/>
        <v>7.652440362702414E-3</v>
      </c>
      <c r="H10" s="29">
        <v>4</v>
      </c>
      <c r="I10" s="45">
        <v>199885724.16000003</v>
      </c>
      <c r="J10" s="30">
        <v>7.8462753323433852E-3</v>
      </c>
      <c r="K10" s="26">
        <v>4</v>
      </c>
      <c r="L10" s="27">
        <v>301708750.31999999</v>
      </c>
      <c r="M10" s="28">
        <f t="shared" si="2"/>
        <v>8.2305528932507272E-3</v>
      </c>
      <c r="N10" s="26">
        <v>4</v>
      </c>
      <c r="O10" s="27">
        <v>327889207.48999995</v>
      </c>
      <c r="P10" s="28">
        <f t="shared" si="3"/>
        <v>8.5850228124198548E-3</v>
      </c>
      <c r="Q10" s="26">
        <v>4</v>
      </c>
      <c r="R10" s="27">
        <v>449502254.00999999</v>
      </c>
      <c r="S10" s="28">
        <f t="shared" si="4"/>
        <v>7.6770654588542292E-3</v>
      </c>
      <c r="T10" s="26">
        <v>4</v>
      </c>
      <c r="U10" s="27">
        <v>440387157.23000002</v>
      </c>
      <c r="V10" s="28">
        <f t="shared" si="5"/>
        <v>5.5545031822009459E-3</v>
      </c>
      <c r="W10" s="26">
        <v>4</v>
      </c>
      <c r="X10" s="27">
        <v>244939183.88</v>
      </c>
      <c r="Y10" s="28">
        <f t="shared" si="6"/>
        <v>2.6396827435384053E-3</v>
      </c>
      <c r="Z10" s="26">
        <v>5</v>
      </c>
      <c r="AA10" s="27">
        <v>285501026.92000002</v>
      </c>
      <c r="AB10" s="28">
        <f t="shared" si="7"/>
        <v>2.3183715997974631E-3</v>
      </c>
      <c r="AC10" s="26">
        <v>5</v>
      </c>
      <c r="AD10" s="27">
        <v>271097814.25</v>
      </c>
      <c r="AE10" s="28">
        <f t="shared" si="8"/>
        <v>1.9809009560840213E-3</v>
      </c>
      <c r="AF10" s="26">
        <v>5</v>
      </c>
      <c r="AG10" s="27">
        <v>281684835.75999999</v>
      </c>
      <c r="AH10" s="28">
        <f t="shared" si="9"/>
        <v>1.6944480124425397E-3</v>
      </c>
      <c r="AI10" s="26">
        <v>5</v>
      </c>
      <c r="AJ10" s="27">
        <v>375938428.41000003</v>
      </c>
      <c r="AK10" s="28">
        <f t="shared" si="10"/>
        <v>2.1110275999459546E-3</v>
      </c>
      <c r="AL10" s="68">
        <v>5</v>
      </c>
      <c r="AM10" s="70">
        <v>736164817.88999999</v>
      </c>
      <c r="AN10" s="28">
        <f t="shared" si="11"/>
        <v>3.4789723902905636E-3</v>
      </c>
      <c r="AO10" s="26">
        <v>5</v>
      </c>
      <c r="AP10" s="27">
        <v>1472369569.1399999</v>
      </c>
      <c r="AQ10" s="28">
        <f t="shared" si="12"/>
        <v>5.855664052905169E-3</v>
      </c>
      <c r="AR10" s="26">
        <v>5</v>
      </c>
      <c r="AS10" s="27">
        <v>2074567557.5599999</v>
      </c>
      <c r="AT10" s="28">
        <v>8.046380144798285E-3</v>
      </c>
      <c r="AU10" s="26">
        <v>5</v>
      </c>
      <c r="AV10" s="27">
        <v>2676699424.5</v>
      </c>
      <c r="AW10" s="28">
        <v>8.7960817466399051E-3</v>
      </c>
      <c r="AX10" s="89">
        <v>230356217.67000008</v>
      </c>
      <c r="AY10" s="90">
        <v>9.416349146222143E-2</v>
      </c>
      <c r="AZ10" s="26">
        <v>8</v>
      </c>
      <c r="BA10" s="27">
        <v>2906046623.0799999</v>
      </c>
      <c r="BB10" s="28">
        <v>8.8707264813068249E-3</v>
      </c>
      <c r="BC10" s="89">
        <v>154696485.21000004</v>
      </c>
      <c r="BD10" s="90">
        <v>5.6225662841211735E-2</v>
      </c>
      <c r="BE10" s="26">
        <v>10</v>
      </c>
      <c r="BF10" s="27">
        <v>3666992843.6100001</v>
      </c>
      <c r="BG10" s="28">
        <v>9.3888292656853552E-3</v>
      </c>
      <c r="BH10" s="89">
        <v>339068993.46000099</v>
      </c>
      <c r="BI10" s="90">
        <v>0.10188604328933734</v>
      </c>
      <c r="BJ10" s="26">
        <v>10</v>
      </c>
      <c r="BK10" s="112">
        <v>4001833954.7300005</v>
      </c>
      <c r="BL10" s="78">
        <v>9.898147334364291E-3</v>
      </c>
      <c r="BM10" s="98">
        <v>323219409.48000097</v>
      </c>
      <c r="BN10" s="99">
        <v>8.7864440675731334E-2</v>
      </c>
      <c r="BO10" s="26">
        <v>10</v>
      </c>
      <c r="BP10" s="112">
        <v>4073792047.7799997</v>
      </c>
      <c r="BQ10" s="78">
        <f>BP10/BP$31</f>
        <v>9.9079181694015587E-3</v>
      </c>
      <c r="BR10" s="98">
        <f>IF(BP10&lt;0,"Error",IF(AND(BK10=0,BP10&gt;0),"New Comer",BP10-BK10))</f>
        <v>71958093.049999237</v>
      </c>
      <c r="BS10" s="99">
        <f>IF(AND(BK10=0,BP10=0),"-",IF(BK10=0,"",BR10/BK10))</f>
        <v>1.7981279049558711E-2</v>
      </c>
      <c r="BT10" s="26">
        <v>10</v>
      </c>
      <c r="BU10" s="112">
        <v>3991209405.4099998</v>
      </c>
      <c r="BV10" s="78">
        <f>BU10/BU$31</f>
        <v>9.8991498035962203E-3</v>
      </c>
      <c r="BW10" s="98">
        <f>IF(BU10&lt;0,"Error",IF(AND(BP10=0,BU10&gt;0),"New Comer",BU10-BP10))</f>
        <v>-82582642.369999886</v>
      </c>
      <c r="BX10" s="99">
        <f>IF(AND(BP10=0,BU10=0),"-",IF(BP10=0,"",BW10/BP10))</f>
        <v>-2.0271688245599832E-2</v>
      </c>
      <c r="BY10" s="26">
        <v>10</v>
      </c>
      <c r="BZ10" s="112">
        <v>3868825270.5599999</v>
      </c>
      <c r="CA10" s="78">
        <f>BZ10/BZ$31</f>
        <v>9.6993658708535019E-3</v>
      </c>
      <c r="CB10" s="98">
        <f>IF(BZ10&lt;0,"Error",IF(AND(BU10=0,BZ10&gt;0),"New Comer",BZ10-BU10))</f>
        <v>-122384134.8499999</v>
      </c>
      <c r="CC10" s="99">
        <f>IF(AND(BU10=0,BZ10=0),"-",IF(BU10=0,"",CB10/BU10))</f>
        <v>-3.066342113849271E-2</v>
      </c>
      <c r="CD10" s="26">
        <v>10</v>
      </c>
      <c r="CE10" s="112">
        <v>3877170034.4200006</v>
      </c>
      <c r="CF10" s="78">
        <f>CE10/CE$31</f>
        <v>9.7113492235017911E-3</v>
      </c>
      <c r="CG10" s="98">
        <f>IF(CE10&lt;0,"Error",IF(AND(BZ10=0,CE10&gt;0),"New Comer",CE10-BZ10))</f>
        <v>8344763.8600006104</v>
      </c>
      <c r="CH10" s="99">
        <f>IF(AND(BZ10=0,CE10=0),"-",IF(BZ10=0,"",CG10/BZ10))</f>
        <v>2.1569244606367897E-3</v>
      </c>
      <c r="CI10" s="26">
        <v>10</v>
      </c>
      <c r="CJ10" s="112">
        <v>3856652455.8900003</v>
      </c>
      <c r="CK10" s="78">
        <f>CJ10/CJ$31</f>
        <v>9.6685006749256657E-3</v>
      </c>
      <c r="CL10" s="98">
        <f>IF(CJ10&lt;0,"Error",IF(AND(CE10=0,CJ10&gt;0),"New Comer",CJ10-CE10))</f>
        <v>-20517578.53000021</v>
      </c>
      <c r="CM10" s="99">
        <f>IF(AND(CE10=0,CJ10=0),"-",IF(CE10=0,"",CL10/CE10))</f>
        <v>-5.291895467016707E-3</v>
      </c>
      <c r="CN10" s="26">
        <v>10</v>
      </c>
      <c r="CO10" s="112">
        <v>3917952232.1100001</v>
      </c>
      <c r="CP10" s="78">
        <f>CO10/CO$31</f>
        <v>9.6370813502403511E-3</v>
      </c>
      <c r="CQ10" s="98">
        <f>IF(CO10&lt;0,"Error",IF(AND(CJ10=0,CO10&gt;0),"New Comer",CO10-CJ10))</f>
        <v>61299776.21999979</v>
      </c>
      <c r="CR10" s="99">
        <f>IF(AND(CJ10=0,CO10=0),"-",IF(CJ10=0,"",CQ10/CJ10))</f>
        <v>1.5894555426268928E-2</v>
      </c>
      <c r="CS10" s="26">
        <v>10</v>
      </c>
      <c r="CT10" s="112">
        <v>3994760403.1600008</v>
      </c>
      <c r="CU10" s="78">
        <f>CT10/CT$31</f>
        <v>9.7937606392638817E-3</v>
      </c>
      <c r="CV10" s="98">
        <f>IF(CT10&lt;0,"Error",IF(AND(CO10=0,CT10&gt;0),"New Comer",CT10-CO10))</f>
        <v>76808171.050000668</v>
      </c>
      <c r="CW10" s="99">
        <f>IF(AND(CO10=0,CT10=0),"-",IF(CO10=0,"",CV10/CO10))</f>
        <v>1.9604162199965334E-2</v>
      </c>
      <c r="CX10" s="26">
        <v>10</v>
      </c>
      <c r="CY10" s="112">
        <v>3875715757.0999994</v>
      </c>
      <c r="CZ10" s="78">
        <f>CY10/CY$31</f>
        <v>9.7609947632436665E-3</v>
      </c>
      <c r="DA10" s="98">
        <f>IF(CY10&lt;0,"Error",IF(AND(CT10=0,CY10&gt;0),"New Comer",CY10-CT10))</f>
        <v>-119044646.06000137</v>
      </c>
      <c r="DB10" s="99">
        <f>IF(AND(CT10=0,CY10=0),"-",IF(CT10=0,"",DA10/CT10))</f>
        <v>-2.9800196769206165E-2</v>
      </c>
      <c r="DC10" s="26">
        <v>10</v>
      </c>
      <c r="DD10" s="112">
        <v>3745225133.4700007</v>
      </c>
      <c r="DE10" s="78">
        <f>DD10/DD$31</f>
        <v>9.6882426435815419E-3</v>
      </c>
      <c r="DF10" s="98">
        <f>IF(DD10&lt;0,"Error",IF(AND(CY10=0,DD10&gt;0),"New Comer",DD10-CY10))</f>
        <v>-130490623.62999868</v>
      </c>
      <c r="DG10" s="99">
        <f>IF(AND(CY10=0,DD10=0),"-",IF(CY10=0,"",DF10/CY10))</f>
        <v>-3.3668780635151163E-2</v>
      </c>
      <c r="DH10" s="26">
        <v>10</v>
      </c>
      <c r="DI10" s="112">
        <v>3976833244.3500004</v>
      </c>
      <c r="DJ10" s="78">
        <f>DI10/DI$31</f>
        <v>1.0015740079341594E-2</v>
      </c>
      <c r="DK10" s="98">
        <f>IF(DI10&lt;0,"Error",IF(AND(DD10=0,DI10&gt;0),"New Comer",DI10-DD10))</f>
        <v>231608110.87999964</v>
      </c>
      <c r="DL10" s="99">
        <f>IF(AND(DD10=0,DI10=0),"-",IF(DD10=0,"",DK10/DD10))</f>
        <v>6.1840904785718888E-2</v>
      </c>
    </row>
    <row r="11" spans="1:116" ht="21" hidden="1" customHeight="1">
      <c r="A11" s="110" t="s">
        <v>17</v>
      </c>
      <c r="B11" s="26">
        <v>3</v>
      </c>
      <c r="C11" s="27">
        <v>621712105.53999996</v>
      </c>
      <c r="D11" s="28">
        <f t="shared" si="0"/>
        <v>5.294473973902681E-2</v>
      </c>
      <c r="E11" s="26">
        <v>3</v>
      </c>
      <c r="F11" s="27">
        <v>1225636388.0300002</v>
      </c>
      <c r="G11" s="28">
        <f t="shared" si="1"/>
        <v>6.9213524156783515E-2</v>
      </c>
      <c r="H11" s="29">
        <v>3</v>
      </c>
      <c r="I11" s="45">
        <v>1800302384.6999998</v>
      </c>
      <c r="J11" s="30">
        <v>7.0668719595620461E-2</v>
      </c>
      <c r="K11" s="26">
        <v>3</v>
      </c>
      <c r="L11" s="27">
        <v>2780553310.77</v>
      </c>
      <c r="M11" s="28">
        <f t="shared" si="2"/>
        <v>7.5852924625232049E-2</v>
      </c>
      <c r="N11" s="26">
        <v>3</v>
      </c>
      <c r="O11" s="27">
        <v>2698486676.8900003</v>
      </c>
      <c r="P11" s="28">
        <f t="shared" si="3"/>
        <v>7.0653651144703317E-2</v>
      </c>
      <c r="Q11" s="26">
        <v>3</v>
      </c>
      <c r="R11" s="27">
        <v>3941415536.2999997</v>
      </c>
      <c r="S11" s="28">
        <f t="shared" si="4"/>
        <v>6.7315580295281438E-2</v>
      </c>
      <c r="T11" s="26">
        <v>4</v>
      </c>
      <c r="U11" s="27">
        <v>5409932975.4400005</v>
      </c>
      <c r="V11" s="28">
        <f t="shared" si="5"/>
        <v>6.8234255777539471E-2</v>
      </c>
      <c r="W11" s="26">
        <v>6</v>
      </c>
      <c r="X11" s="27">
        <v>6074805037.6299992</v>
      </c>
      <c r="Y11" s="28">
        <f t="shared" si="6"/>
        <v>6.5467508196027063E-2</v>
      </c>
      <c r="Z11" s="26">
        <v>6</v>
      </c>
      <c r="AA11" s="27">
        <v>7562342590.3300009</v>
      </c>
      <c r="AB11" s="28">
        <f t="shared" si="7"/>
        <v>6.140895701321792E-2</v>
      </c>
      <c r="AC11" s="26">
        <v>7</v>
      </c>
      <c r="AD11" s="27">
        <v>7870997731.25</v>
      </c>
      <c r="AE11" s="28">
        <f t="shared" si="8"/>
        <v>5.7513067651626365E-2</v>
      </c>
      <c r="AF11" s="26">
        <v>9</v>
      </c>
      <c r="AG11" s="27">
        <v>9032954462.7000008</v>
      </c>
      <c r="AH11" s="28">
        <f t="shared" si="9"/>
        <v>5.4336867991171649E-2</v>
      </c>
      <c r="AI11" s="26">
        <v>13</v>
      </c>
      <c r="AJ11" s="27">
        <v>8793153809.5799999</v>
      </c>
      <c r="AK11" s="28">
        <f t="shared" si="10"/>
        <v>4.9376677082739871E-2</v>
      </c>
      <c r="AL11" s="68">
        <v>16</v>
      </c>
      <c r="AM11" s="70">
        <v>10775331358.870001</v>
      </c>
      <c r="AN11" s="28">
        <f t="shared" si="11"/>
        <v>5.0922129641004205E-2</v>
      </c>
      <c r="AO11" s="26">
        <v>16</v>
      </c>
      <c r="AP11" s="27">
        <v>13225693321.880001</v>
      </c>
      <c r="AQ11" s="28">
        <f t="shared" si="12"/>
        <v>5.2599033953761927E-2</v>
      </c>
      <c r="AR11" s="26">
        <v>18</v>
      </c>
      <c r="AS11" s="27">
        <v>14593612532.870001</v>
      </c>
      <c r="AT11" s="28">
        <v>5.6602521184450957E-2</v>
      </c>
      <c r="AU11" s="26">
        <v>18</v>
      </c>
      <c r="AV11" s="27">
        <v>18273512416.989998</v>
      </c>
      <c r="AW11" s="28">
        <v>6.0049816407050739E-2</v>
      </c>
      <c r="AX11" s="89">
        <v>1220201978.0699997</v>
      </c>
      <c r="AY11" s="90">
        <v>7.1552205798423044E-2</v>
      </c>
      <c r="AZ11" s="26">
        <v>18</v>
      </c>
      <c r="BA11" s="27">
        <v>21738052017.840004</v>
      </c>
      <c r="BB11" s="28">
        <v>6.6355547139262172E-2</v>
      </c>
      <c r="BC11" s="89">
        <v>1630389391.1000023</v>
      </c>
      <c r="BD11" s="90">
        <v>8.108298917507413E-2</v>
      </c>
      <c r="BE11" s="26">
        <v>20</v>
      </c>
      <c r="BF11" s="27">
        <v>26169648983.639999</v>
      </c>
      <c r="BG11" s="28">
        <v>6.700377577187433E-2</v>
      </c>
      <c r="BH11" s="89">
        <v>1451778532.8699989</v>
      </c>
      <c r="BI11" s="90">
        <v>5.8733964795287363E-2</v>
      </c>
      <c r="BJ11" s="26"/>
      <c r="BK11" s="75"/>
      <c r="BL11" s="78"/>
      <c r="BM11" s="98"/>
      <c r="BN11" s="99"/>
      <c r="BO11" s="26"/>
      <c r="BP11" s="75"/>
      <c r="BQ11" s="78"/>
      <c r="BR11" s="98"/>
      <c r="BS11" s="99"/>
      <c r="BT11" s="26"/>
      <c r="BU11" s="75"/>
      <c r="BV11" s="78"/>
      <c r="BW11" s="98"/>
      <c r="BX11" s="99"/>
      <c r="BY11" s="26"/>
      <c r="BZ11" s="75"/>
      <c r="CA11" s="78"/>
      <c r="CB11" s="98"/>
      <c r="CC11" s="99"/>
      <c r="CD11" s="26"/>
      <c r="CE11" s="75"/>
      <c r="CF11" s="78"/>
      <c r="CG11" s="98"/>
      <c r="CH11" s="99"/>
      <c r="CI11" s="26"/>
      <c r="CJ11" s="75"/>
      <c r="CK11" s="78"/>
      <c r="CL11" s="98"/>
      <c r="CM11" s="99"/>
      <c r="CN11" s="26"/>
      <c r="CO11" s="75"/>
      <c r="CP11" s="78"/>
      <c r="CQ11" s="98"/>
      <c r="CR11" s="99"/>
      <c r="CS11" s="26"/>
      <c r="CT11" s="75"/>
      <c r="CU11" s="78"/>
      <c r="CV11" s="98"/>
      <c r="CW11" s="99"/>
      <c r="CX11" s="26"/>
      <c r="CY11" s="75"/>
      <c r="CZ11" s="78"/>
      <c r="DA11" s="98"/>
      <c r="DB11" s="99"/>
      <c r="DC11" s="26"/>
      <c r="DD11" s="75"/>
      <c r="DE11" s="78"/>
      <c r="DF11" s="98"/>
      <c r="DG11" s="99"/>
      <c r="DH11" s="26"/>
      <c r="DI11" s="75"/>
      <c r="DJ11" s="78"/>
      <c r="DK11" s="98"/>
      <c r="DL11" s="99"/>
    </row>
    <row r="12" spans="1:116">
      <c r="A12" s="25" t="s">
        <v>18</v>
      </c>
      <c r="B12" s="26">
        <v>4</v>
      </c>
      <c r="C12" s="27">
        <v>513181588.71000004</v>
      </c>
      <c r="D12" s="28">
        <f t="shared" si="0"/>
        <v>4.3702326866407071E-2</v>
      </c>
      <c r="E12" s="26">
        <v>4</v>
      </c>
      <c r="F12" s="27">
        <v>700971931.44000006</v>
      </c>
      <c r="G12" s="28">
        <f t="shared" si="1"/>
        <v>3.9584935780123134E-2</v>
      </c>
      <c r="H12" s="29">
        <v>4</v>
      </c>
      <c r="I12" s="45">
        <v>812790370.74000001</v>
      </c>
      <c r="J12" s="30">
        <v>3.1905115100659603E-2</v>
      </c>
      <c r="K12" s="26">
        <v>5</v>
      </c>
      <c r="L12" s="27">
        <v>1168180883.2199998</v>
      </c>
      <c r="M12" s="28">
        <f t="shared" si="2"/>
        <v>3.1867735151959911E-2</v>
      </c>
      <c r="N12" s="26">
        <v>5</v>
      </c>
      <c r="O12" s="27">
        <v>908796656.33000004</v>
      </c>
      <c r="P12" s="28">
        <f t="shared" si="3"/>
        <v>2.3794744835210491E-2</v>
      </c>
      <c r="Q12" s="26">
        <v>6</v>
      </c>
      <c r="R12" s="27">
        <v>1427906568.28</v>
      </c>
      <c r="S12" s="28">
        <f t="shared" si="4"/>
        <v>2.4387268575453223E-2</v>
      </c>
      <c r="T12" s="26">
        <v>6</v>
      </c>
      <c r="U12" s="27">
        <v>1753640984.8499999</v>
      </c>
      <c r="V12" s="28">
        <f t="shared" si="5"/>
        <v>2.211827541033428E-2</v>
      </c>
      <c r="W12" s="26">
        <v>7</v>
      </c>
      <c r="X12" s="27">
        <v>1741697516.7600002</v>
      </c>
      <c r="Y12" s="28">
        <f t="shared" si="6"/>
        <v>1.8770083277926959E-2</v>
      </c>
      <c r="Z12" s="26">
        <v>8</v>
      </c>
      <c r="AA12" s="27">
        <v>2317726173.6799998</v>
      </c>
      <c r="AB12" s="28">
        <f t="shared" si="7"/>
        <v>1.8820774815190473E-2</v>
      </c>
      <c r="AC12" s="26">
        <v>11</v>
      </c>
      <c r="AD12" s="27">
        <v>2328675619.04</v>
      </c>
      <c r="AE12" s="28">
        <f t="shared" si="8"/>
        <v>1.7015540213511281E-2</v>
      </c>
      <c r="AF12" s="26">
        <v>14</v>
      </c>
      <c r="AG12" s="27">
        <v>2688282924.04</v>
      </c>
      <c r="AH12" s="28">
        <f t="shared" si="9"/>
        <v>1.6171107135507509E-2</v>
      </c>
      <c r="AI12" s="26">
        <v>18</v>
      </c>
      <c r="AJ12" s="27">
        <v>2572778181.4399996</v>
      </c>
      <c r="AK12" s="28">
        <f t="shared" si="10"/>
        <v>1.4447061909923462E-2</v>
      </c>
      <c r="AL12" s="68">
        <v>19</v>
      </c>
      <c r="AM12" s="70">
        <v>2907899908.5900002</v>
      </c>
      <c r="AN12" s="28">
        <f t="shared" si="11"/>
        <v>1.3742171929254983E-2</v>
      </c>
      <c r="AO12" s="26">
        <v>19</v>
      </c>
      <c r="AP12" s="27">
        <v>3570511237.9200001</v>
      </c>
      <c r="AQ12" s="28">
        <f t="shared" si="12"/>
        <v>1.4200045114076978E-2</v>
      </c>
      <c r="AR12" s="26">
        <v>23</v>
      </c>
      <c r="AS12" s="27">
        <v>3616049308.4400001</v>
      </c>
      <c r="AT12" s="28">
        <v>1.4025143337469586E-2</v>
      </c>
      <c r="AU12" s="26">
        <v>23</v>
      </c>
      <c r="AV12" s="27">
        <v>3930574662.9099994</v>
      </c>
      <c r="AW12" s="28">
        <v>1.2916525378147831E-2</v>
      </c>
      <c r="AX12" s="89">
        <v>108872428.43999958</v>
      </c>
      <c r="AY12" s="90">
        <v>2.8487941173966996E-2</v>
      </c>
      <c r="AZ12" s="26">
        <v>30</v>
      </c>
      <c r="BA12" s="27">
        <v>4465678622.4499998</v>
      </c>
      <c r="BB12" s="28">
        <v>1.3631513444608102E-2</v>
      </c>
      <c r="BC12" s="89">
        <v>270687717.63999987</v>
      </c>
      <c r="BD12" s="90">
        <v>6.4526413473180083E-2</v>
      </c>
      <c r="BE12" s="26">
        <v>36</v>
      </c>
      <c r="BF12" s="27">
        <v>5420838578.7700014</v>
      </c>
      <c r="BG12" s="28">
        <v>1.3879309304243881E-2</v>
      </c>
      <c r="BH12" s="89">
        <v>285325248.53000164</v>
      </c>
      <c r="BI12" s="90">
        <v>5.5559246015367159E-2</v>
      </c>
      <c r="BJ12" s="26">
        <v>38</v>
      </c>
      <c r="BK12" s="112">
        <v>5542903526.4300013</v>
      </c>
      <c r="BL12" s="78">
        <v>1.3709833137860212E-2</v>
      </c>
      <c r="BM12" s="98">
        <v>207844856.85000229</v>
      </c>
      <c r="BN12" s="99">
        <v>3.8958307625577587E-2</v>
      </c>
      <c r="BO12" s="26">
        <v>38</v>
      </c>
      <c r="BP12" s="112">
        <v>5631203936.8599997</v>
      </c>
      <c r="BQ12" s="78">
        <f>BP12/BP$31</f>
        <v>1.3695718177864595E-2</v>
      </c>
      <c r="BR12" s="98">
        <f>IF(BP12&lt;0,"Error",IF(AND(BK12=0,BP12&gt;0),"New Comer",BP12-BK12))</f>
        <v>88300410.429998398</v>
      </c>
      <c r="BS12" s="99">
        <f>IF(AND(BK12=0,BP12=0),"-",IF(BK12=0,"",BR12/BK12))</f>
        <v>1.5930353109874482E-2</v>
      </c>
      <c r="BT12" s="26">
        <v>38</v>
      </c>
      <c r="BU12" s="112">
        <v>5494499567.1300011</v>
      </c>
      <c r="BV12" s="78">
        <f>BU12/BU$31</f>
        <v>1.3627667402539389E-2</v>
      </c>
      <c r="BW12" s="98">
        <f>IF(BU12&lt;0,"Error",IF(AND(BP12=0,BU12&gt;0),"New Comer",BU12-BP12))</f>
        <v>-136704369.72999859</v>
      </c>
      <c r="BX12" s="99">
        <f>IF(AND(BP12=0,BU12=0),"-",IF(BP12=0,"",BW12/BP12))</f>
        <v>-2.4276224278644388E-2</v>
      </c>
      <c r="BY12" s="26">
        <v>38</v>
      </c>
      <c r="BZ12" s="112">
        <v>5434403657.9800014</v>
      </c>
      <c r="CA12" s="78">
        <f>BZ12/BZ$31</f>
        <v>1.3624360285731647E-2</v>
      </c>
      <c r="CB12" s="98">
        <f>IF(BZ12&lt;0,"Error",IF(AND(BU12=0,BZ12&gt;0),"New Comer",BZ12-BU12))</f>
        <v>-60095909.149999619</v>
      </c>
      <c r="CC12" s="99">
        <f>IF(AND(BU12=0,BZ12=0),"-",IF(BU12=0,"",CB12/BU12))</f>
        <v>-1.0937467264446457E-2</v>
      </c>
      <c r="CD12" s="26">
        <v>38</v>
      </c>
      <c r="CE12" s="112">
        <v>5473549720.2999983</v>
      </c>
      <c r="CF12" s="78">
        <f>CE12/CE$31</f>
        <v>1.3709884362599423E-2</v>
      </c>
      <c r="CG12" s="98">
        <f>IF(CE12&lt;0,"Error",IF(AND(BZ12=0,CE12&gt;0),"New Comer",CE12-BZ12))</f>
        <v>39146062.319996834</v>
      </c>
      <c r="CH12" s="99">
        <f>IF(AND(BZ12=0,CE12=0),"-",IF(BZ12=0,"",CG12/BZ12))</f>
        <v>7.2033777363067E-3</v>
      </c>
      <c r="CI12" s="26">
        <v>38</v>
      </c>
      <c r="CJ12" s="112">
        <v>5477991279.3399982</v>
      </c>
      <c r="CK12" s="78">
        <f>CJ12/CJ$31</f>
        <v>1.3733143700995785E-2</v>
      </c>
      <c r="CL12" s="98">
        <f>IF(CJ12&lt;0,"Error",IF(AND(CE12=0,CJ12&gt;0),"New Comer",CJ12-CE12))</f>
        <v>4441559.0399999619</v>
      </c>
      <c r="CM12" s="99">
        <f>IF(AND(CE12=0,CJ12=0),"-",IF(CE12=0,"",CL12/CE12))</f>
        <v>8.1145860857486198E-4</v>
      </c>
      <c r="CN12" s="26">
        <v>38</v>
      </c>
      <c r="CO12" s="112">
        <v>5640569208.2700024</v>
      </c>
      <c r="CP12" s="78">
        <f>CO12/CO$31</f>
        <v>1.3874243763427448E-2</v>
      </c>
      <c r="CQ12" s="98">
        <f>IF(CO12&lt;0,"Error",IF(AND(CJ12=0,CO12&gt;0),"New Comer",CO12-CJ12))</f>
        <v>162577928.93000412</v>
      </c>
      <c r="CR12" s="99">
        <f>IF(AND(CJ12=0,CO12=0),"-",IF(CJ12=0,"",CQ12/CJ12))</f>
        <v>2.9678384035250218E-2</v>
      </c>
      <c r="CS12" s="26">
        <v>38</v>
      </c>
      <c r="CT12" s="112">
        <v>5724698916.579999</v>
      </c>
      <c r="CU12" s="78">
        <f>CT12/CT$31</f>
        <v>1.4034967122555654E-2</v>
      </c>
      <c r="CV12" s="98">
        <f>IF(CT12&lt;0,"Error",IF(AND(CO12=0,CT12&gt;0),"New Comer",CT12-CO12))</f>
        <v>84129708.309996605</v>
      </c>
      <c r="CW12" s="99">
        <f>IF(AND(CO12=0,CT12=0),"-",IF(CO12=0,"",CV12/CO12))</f>
        <v>1.4915109664224775E-2</v>
      </c>
      <c r="CX12" s="26">
        <v>40</v>
      </c>
      <c r="CY12" s="112">
        <v>5614787233.7099972</v>
      </c>
      <c r="CZ12" s="78">
        <f>CY12/CY$31</f>
        <v>1.414084835415772E-2</v>
      </c>
      <c r="DA12" s="98">
        <f>IF(CY12&lt;0,"Error",IF(AND(CT12=0,CY12&gt;0),"New Comer",CY12-CT12))</f>
        <v>-109911682.87000179</v>
      </c>
      <c r="DB12" s="99">
        <f>IF(AND(CT12=0,CY12=0),"-",IF(CT12=0,"",DA12/CT12))</f>
        <v>-1.9199556949916294E-2</v>
      </c>
      <c r="DC12" s="26">
        <v>42</v>
      </c>
      <c r="DD12" s="112">
        <v>5472891320.8499985</v>
      </c>
      <c r="DE12" s="78">
        <f>DD12/DD$31</f>
        <v>1.4157413022917538E-2</v>
      </c>
      <c r="DF12" s="98">
        <f>IF(DD12&lt;0,"Error",IF(AND(CY12=0,DD12&gt;0),"New Comer",DD12-CY12))</f>
        <v>-141895912.8599987</v>
      </c>
      <c r="DG12" s="99">
        <f>IF(AND(CY12=0,DD12=0),"-",IF(CY12=0,"",DF12/CY12))</f>
        <v>-2.5271823660224488E-2</v>
      </c>
      <c r="DH12" s="26">
        <v>42</v>
      </c>
      <c r="DI12" s="112">
        <v>5539485690.1700001</v>
      </c>
      <c r="DJ12" s="78">
        <f>DI12/DI$31</f>
        <v>1.3951313881415526E-2</v>
      </c>
      <c r="DK12" s="98">
        <f>IF(DI12&lt;0,"Error",IF(AND(DD12=0,DI12&gt;0),"New Comer",DI12-DD12))</f>
        <v>66594369.320001602</v>
      </c>
      <c r="DL12" s="99">
        <f>IF(AND(DD12=0,DI12=0),"-",IF(DD12=0,"",DK12/DD12))</f>
        <v>1.2168041610162795E-2</v>
      </c>
    </row>
    <row r="13" spans="1:116">
      <c r="A13" s="25" t="s">
        <v>19</v>
      </c>
      <c r="B13" s="26">
        <v>4</v>
      </c>
      <c r="C13" s="27">
        <v>1816761407.3</v>
      </c>
      <c r="D13" s="28">
        <f t="shared" si="0"/>
        <v>0.15471463241633471</v>
      </c>
      <c r="E13" s="26">
        <v>4</v>
      </c>
      <c r="F13" s="27">
        <v>3011116296.6700001</v>
      </c>
      <c r="G13" s="28">
        <f t="shared" si="1"/>
        <v>0.17004225117160299</v>
      </c>
      <c r="H13" s="29">
        <v>4</v>
      </c>
      <c r="I13" s="45">
        <v>4542992785.8799992</v>
      </c>
      <c r="J13" s="30">
        <v>0.17832975506710738</v>
      </c>
      <c r="K13" s="26">
        <v>4</v>
      </c>
      <c r="L13" s="27">
        <v>7049829149.6499996</v>
      </c>
      <c r="M13" s="28">
        <f t="shared" si="2"/>
        <v>0.19231789480097411</v>
      </c>
      <c r="N13" s="26">
        <v>4</v>
      </c>
      <c r="O13" s="27">
        <v>8681615643.6399994</v>
      </c>
      <c r="P13" s="28">
        <f t="shared" si="3"/>
        <v>0.22730808653280718</v>
      </c>
      <c r="Q13" s="26">
        <v>4</v>
      </c>
      <c r="R13" s="27">
        <v>12561244784.5</v>
      </c>
      <c r="S13" s="28">
        <f t="shared" si="4"/>
        <v>0.21453395971881478</v>
      </c>
      <c r="T13" s="26">
        <v>4</v>
      </c>
      <c r="U13" s="27">
        <v>15818869159.200001</v>
      </c>
      <c r="V13" s="28">
        <f t="shared" si="5"/>
        <v>0.19951980352076265</v>
      </c>
      <c r="W13" s="26">
        <v>6</v>
      </c>
      <c r="X13" s="27">
        <v>17913397694.199997</v>
      </c>
      <c r="Y13" s="28">
        <f t="shared" si="6"/>
        <v>0.19305072394903738</v>
      </c>
      <c r="Z13" s="26">
        <v>8</v>
      </c>
      <c r="AA13" s="27">
        <v>21320008091.209999</v>
      </c>
      <c r="AB13" s="28">
        <f t="shared" si="7"/>
        <v>0.17312617681043743</v>
      </c>
      <c r="AC13" s="26">
        <v>8</v>
      </c>
      <c r="AD13" s="27">
        <v>22468159356.840004</v>
      </c>
      <c r="AE13" s="28">
        <f t="shared" si="8"/>
        <v>0.16417394760095347</v>
      </c>
      <c r="AF13" s="26">
        <v>8</v>
      </c>
      <c r="AG13" s="27">
        <v>25162222591.460003</v>
      </c>
      <c r="AH13" s="28">
        <f t="shared" si="9"/>
        <v>0.15136092769673551</v>
      </c>
      <c r="AI13" s="26">
        <v>12</v>
      </c>
      <c r="AJ13" s="27">
        <v>25794467634.530003</v>
      </c>
      <c r="AK13" s="28">
        <f t="shared" si="10"/>
        <v>0.14484508362901113</v>
      </c>
      <c r="AL13" s="68">
        <v>12</v>
      </c>
      <c r="AM13" s="70">
        <v>28500511563.649998</v>
      </c>
      <c r="AN13" s="28">
        <f t="shared" si="11"/>
        <v>0.1346878992713707</v>
      </c>
      <c r="AO13" s="26">
        <v>13</v>
      </c>
      <c r="AP13" s="27">
        <v>31354606210.710007</v>
      </c>
      <c r="AQ13" s="28">
        <f t="shared" si="12"/>
        <v>0.12469833955363009</v>
      </c>
      <c r="AR13" s="26">
        <v>13</v>
      </c>
      <c r="AS13" s="27">
        <v>31270486535.940002</v>
      </c>
      <c r="AT13" s="28">
        <v>0.12128514256576223</v>
      </c>
      <c r="AU13" s="26">
        <v>16</v>
      </c>
      <c r="AV13" s="27">
        <v>34794214438.920006</v>
      </c>
      <c r="AW13" s="28">
        <v>0.11433960485571841</v>
      </c>
      <c r="AX13" s="89">
        <v>1755266251.8300056</v>
      </c>
      <c r="AY13" s="90">
        <v>5.3127183162443338E-2</v>
      </c>
      <c r="AZ13" s="26">
        <v>16</v>
      </c>
      <c r="BA13" s="27">
        <v>37070712169.870003</v>
      </c>
      <c r="BB13" s="28">
        <v>0.11315859336683337</v>
      </c>
      <c r="BC13" s="89">
        <v>2944469129.670002</v>
      </c>
      <c r="BD13" s="90">
        <v>8.6281666757207318E-2</v>
      </c>
      <c r="BE13" s="26">
        <v>19</v>
      </c>
      <c r="BF13" s="27">
        <v>44454235176.76001</v>
      </c>
      <c r="BG13" s="28">
        <v>0.11381893611778567</v>
      </c>
      <c r="BH13" s="89">
        <v>3986163944.2300034</v>
      </c>
      <c r="BI13" s="90">
        <v>9.850145615602629E-2</v>
      </c>
      <c r="BJ13" s="26">
        <v>28</v>
      </c>
      <c r="BK13" s="112">
        <v>48254529044.409996</v>
      </c>
      <c r="BL13" s="78">
        <v>0.11935288755981288</v>
      </c>
      <c r="BM13" s="98">
        <v>3698193068.7699814</v>
      </c>
      <c r="BN13" s="99">
        <v>8.3000385641940344E-2</v>
      </c>
      <c r="BO13" s="26">
        <v>28</v>
      </c>
      <c r="BP13" s="112">
        <v>48613642764.309998</v>
      </c>
      <c r="BQ13" s="78">
        <f>BP13/BP$31</f>
        <v>0.11823381968841114</v>
      </c>
      <c r="BR13" s="98">
        <f>IF(BP13&lt;0,"Error",IF(AND(BK13=0,BP13&gt;0),"New Comer",BP13-BK13))</f>
        <v>359113719.90000153</v>
      </c>
      <c r="BS13" s="99">
        <f>IF(AND(BK13=0,BP13=0),"-",IF(BK13=0,"",BR13/BK13))</f>
        <v>7.4420728377537181E-3</v>
      </c>
      <c r="BT13" s="26">
        <v>28</v>
      </c>
      <c r="BU13" s="112">
        <v>47911392249.090012</v>
      </c>
      <c r="BV13" s="78">
        <f>BU13/BU$31</f>
        <v>0.11883166253560176</v>
      </c>
      <c r="BW13" s="98">
        <f>IF(BU13&lt;0,"Error",IF(AND(BP13=0,BU13&gt;0),"New Comer",BU13-BP13))</f>
        <v>-702250515.21998596</v>
      </c>
      <c r="BX13" s="99">
        <f>IF(AND(BP13=0,BU13=0),"-",IF(BP13=0,"",BW13/BP13))</f>
        <v>-1.444554399316785E-2</v>
      </c>
      <c r="BY13" s="26">
        <v>28</v>
      </c>
      <c r="BZ13" s="112">
        <v>47626977092.370018</v>
      </c>
      <c r="CA13" s="78">
        <f>BZ13/BZ$31</f>
        <v>0.119403551164974</v>
      </c>
      <c r="CB13" s="98">
        <f>IF(BZ13&lt;0,"Error",IF(AND(BU13=0,BZ13&gt;0),"New Comer",BZ13-BU13))</f>
        <v>-284415156.71999359</v>
      </c>
      <c r="CC13" s="99">
        <f>IF(AND(BU13=0,BZ13=0),"-",IF(BU13=0,"",CB13/BU13))</f>
        <v>-5.9362740961758529E-3</v>
      </c>
      <c r="CD13" s="26">
        <v>28</v>
      </c>
      <c r="CE13" s="112">
        <v>47604093537.669998</v>
      </c>
      <c r="CF13" s="78">
        <f>CE13/CE$31</f>
        <v>0.11923644635351031</v>
      </c>
      <c r="CG13" s="98">
        <f>IF(CE13&lt;0,"Error",IF(AND(BZ13=0,CE13&gt;0),"New Comer",CE13-BZ13))</f>
        <v>-22883554.700019836</v>
      </c>
      <c r="CH13" s="99">
        <f>IF(AND(BZ13=0,CE13=0),"-",IF(BZ13=0,"",CG13/BZ13))</f>
        <v>-4.8047464057268186E-4</v>
      </c>
      <c r="CI13" s="26">
        <v>28</v>
      </c>
      <c r="CJ13" s="112">
        <v>47655628025.05999</v>
      </c>
      <c r="CK13" s="78">
        <f>CJ13/CJ$31</f>
        <v>0.11947108975832504</v>
      </c>
      <c r="CL13" s="98">
        <f>IF(CJ13&lt;0,"Error",IF(AND(CE13=0,CJ13&gt;0),"New Comer",CJ13-CE13))</f>
        <v>51534487.38999176</v>
      </c>
      <c r="CM13" s="99">
        <f>IF(AND(CE13=0,CJ13=0),"-",IF(CE13=0,"",CL13/CE13))</f>
        <v>1.0825641990055239E-3</v>
      </c>
      <c r="CN13" s="26">
        <v>28</v>
      </c>
      <c r="CO13" s="112">
        <v>48544038761.179993</v>
      </c>
      <c r="CP13" s="78">
        <f>CO13/CO$31</f>
        <v>0.11940493985011347</v>
      </c>
      <c r="CQ13" s="98">
        <f>IF(CO13&lt;0,"Error",IF(AND(CJ13=0,CO13&gt;0),"New Comer",CO13-CJ13))</f>
        <v>888410736.12000275</v>
      </c>
      <c r="CR13" s="99">
        <f>IF(AND(CJ13=0,CO13=0),"-",IF(CJ13=0,"",CQ13/CJ13))</f>
        <v>1.8642304653981829E-2</v>
      </c>
      <c r="CS13" s="26">
        <v>28</v>
      </c>
      <c r="CT13" s="112">
        <v>48550741079.510017</v>
      </c>
      <c r="CU13" s="78">
        <f>CT13/CT$31</f>
        <v>0.11902950089709106</v>
      </c>
      <c r="CV13" s="98">
        <f>IF(CT13&lt;0,"Error",IF(AND(CO13=0,CT13&gt;0),"New Comer",CT13-CO13))</f>
        <v>6702318.3300247192</v>
      </c>
      <c r="CW13" s="99">
        <f>IF(AND(CO13=0,CT13=0),"-",IF(CO13=0,"",CV13/CO13))</f>
        <v>1.3806676372762934E-4</v>
      </c>
      <c r="CX13" s="26">
        <v>28</v>
      </c>
      <c r="CY13" s="112">
        <v>47372445008.700005</v>
      </c>
      <c r="CZ13" s="78">
        <f>CY13/CY$31</f>
        <v>0.11930755933401092</v>
      </c>
      <c r="DA13" s="98">
        <f>IF(CY13&lt;0,"Error",IF(AND(CT13=0,CY13&gt;0),"New Comer",CY13-CT13))</f>
        <v>-1178296070.8100128</v>
      </c>
      <c r="DB13" s="99">
        <f>IF(AND(CT13=0,CY13=0),"-",IF(CT13=0,"",DA13/CT13))</f>
        <v>-2.426937353809604E-2</v>
      </c>
      <c r="DC13" s="26">
        <v>28</v>
      </c>
      <c r="DD13" s="112">
        <v>46760613105.290016</v>
      </c>
      <c r="DE13" s="78">
        <f>DD13/DD$31</f>
        <v>0.12096153095794057</v>
      </c>
      <c r="DF13" s="98">
        <f>IF(DD13&lt;0,"Error",IF(AND(CY13=0,DD13&gt;0),"New Comer",DD13-CY13))</f>
        <v>-611831903.4099884</v>
      </c>
      <c r="DG13" s="99">
        <f>IF(AND(CY13=0,DD13=0),"-",IF(CY13=0,"",DF13/CY13))</f>
        <v>-1.291535413250519E-2</v>
      </c>
      <c r="DH13" s="26">
        <v>28</v>
      </c>
      <c r="DI13" s="112">
        <v>47711463702.800003</v>
      </c>
      <c r="DJ13" s="78">
        <f>DI13/DI$31</f>
        <v>0.12016234775021127</v>
      </c>
      <c r="DK13" s="98">
        <f>IF(DI13&lt;0,"Error",IF(AND(DD13=0,DI13&gt;0),"New Comer",DI13-DD13))</f>
        <v>950850597.50998688</v>
      </c>
      <c r="DL13" s="99">
        <f>IF(AND(DD13=0,DI13=0),"-",IF(DD13=0,"",DK13/DD13))</f>
        <v>2.0334433925598323E-2</v>
      </c>
    </row>
    <row r="14" spans="1:116">
      <c r="A14" s="25" t="s">
        <v>144</v>
      </c>
      <c r="B14" s="26"/>
      <c r="C14" s="27"/>
      <c r="D14" s="28"/>
      <c r="E14" s="26"/>
      <c r="F14" s="27"/>
      <c r="G14" s="28"/>
      <c r="H14" s="29"/>
      <c r="I14" s="45"/>
      <c r="J14" s="30"/>
      <c r="K14" s="26"/>
      <c r="L14" s="27"/>
      <c r="M14" s="28"/>
      <c r="N14" s="26"/>
      <c r="O14" s="27"/>
      <c r="P14" s="28"/>
      <c r="Q14" s="26"/>
      <c r="R14" s="27"/>
      <c r="S14" s="28"/>
      <c r="T14" s="26"/>
      <c r="U14" s="27"/>
      <c r="V14" s="28"/>
      <c r="W14" s="26"/>
      <c r="X14" s="27"/>
      <c r="Y14" s="28"/>
      <c r="Z14" s="26"/>
      <c r="AA14" s="27"/>
      <c r="AB14" s="28"/>
      <c r="AC14" s="26"/>
      <c r="AD14" s="27"/>
      <c r="AE14" s="28"/>
      <c r="AF14" s="26"/>
      <c r="AG14" s="27"/>
      <c r="AH14" s="28"/>
      <c r="AI14" s="26"/>
      <c r="AJ14" s="27"/>
      <c r="AK14" s="28"/>
      <c r="AL14" s="68"/>
      <c r="AM14" s="70"/>
      <c r="AN14" s="28"/>
      <c r="AO14" s="26"/>
      <c r="AP14" s="27"/>
      <c r="AQ14" s="28"/>
      <c r="AR14" s="26"/>
      <c r="AS14" s="27"/>
      <c r="AT14" s="28"/>
      <c r="AU14" s="26"/>
      <c r="AV14" s="27"/>
      <c r="AW14" s="28"/>
      <c r="AX14" s="89"/>
      <c r="AY14" s="90"/>
      <c r="AZ14" s="26"/>
      <c r="BA14" s="27"/>
      <c r="BB14" s="28"/>
      <c r="BC14" s="89"/>
      <c r="BD14" s="90"/>
      <c r="BE14" s="26"/>
      <c r="BF14" s="112"/>
      <c r="BG14" s="113"/>
      <c r="BH14" s="116"/>
      <c r="BI14" s="117"/>
      <c r="BJ14" s="26">
        <v>38</v>
      </c>
      <c r="BK14" s="112">
        <v>43569962333.260002</v>
      </c>
      <c r="BL14" s="113">
        <v>0.11064383759351007</v>
      </c>
      <c r="BM14" s="114">
        <v>2013513153.8099976</v>
      </c>
      <c r="BN14" s="115">
        <v>4.845248315406351E-2</v>
      </c>
      <c r="BO14" s="26">
        <v>38</v>
      </c>
      <c r="BP14" s="112">
        <v>44332828231.940002</v>
      </c>
      <c r="BQ14" s="113">
        <v>0.11064383759351007</v>
      </c>
      <c r="BR14" s="114">
        <f>IF(BP14&lt;0,"Error",IF(AND(BK14=0,BP14&gt;0),"New Comer",BP14-BK14))</f>
        <v>762865898.68000031</v>
      </c>
      <c r="BS14" s="115">
        <f>IF(AND(BK14=0,BP14=0),"-",IF(BK14=0,"",BR14/BK14))</f>
        <v>1.7508986875980185E-2</v>
      </c>
      <c r="BT14" s="26">
        <v>38</v>
      </c>
      <c r="BU14" s="112">
        <v>43517437422.870003</v>
      </c>
      <c r="BV14" s="113">
        <v>0.11064383759351007</v>
      </c>
      <c r="BW14" s="114">
        <f>IF(BU14&lt;0,"Error",IF(AND(BP14=0,BU14&gt;0),"New Comer",BU14-BP14))</f>
        <v>-815390809.06999969</v>
      </c>
      <c r="BX14" s="115">
        <f>IF(AND(BP14=0,BU14=0),"-",IF(BP14=0,"",BW14/BP14))</f>
        <v>-1.8392483439225827E-2</v>
      </c>
      <c r="BY14" s="26">
        <v>38</v>
      </c>
      <c r="BZ14" s="112">
        <v>43151877027.25</v>
      </c>
      <c r="CA14" s="113">
        <v>0.11064383759351007</v>
      </c>
      <c r="CB14" s="114">
        <f>IF(BZ14&lt;0,"Error",IF(AND(BU14=0,BZ14&gt;0),"New Comer",BZ14-BU14))</f>
        <v>-365560395.62000275</v>
      </c>
      <c r="CC14" s="115">
        <f>IF(AND(BU14=0,BZ14=0),"-",IF(BU14=0,"",CB14/BU14))</f>
        <v>-8.4003199009114304E-3</v>
      </c>
      <c r="CD14" s="26">
        <v>38</v>
      </c>
      <c r="CE14" s="112">
        <v>43113693136.770012</v>
      </c>
      <c r="CF14" s="113">
        <v>0.11064383759351007</v>
      </c>
      <c r="CG14" s="114">
        <f>IF(CE14&lt;0,"Error",IF(AND(BZ14=0,CE14&gt;0),"New Comer",CE14-BZ14))</f>
        <v>-38183890.479988098</v>
      </c>
      <c r="CH14" s="115">
        <f>IF(AND(BZ14=0,CE14=0),"-",IF(BZ14=0,"",CG14/BZ14))</f>
        <v>-8.8487206375461572E-4</v>
      </c>
      <c r="CI14" s="26">
        <v>38</v>
      </c>
      <c r="CJ14" s="112">
        <v>43345784274.630005</v>
      </c>
      <c r="CK14" s="113">
        <v>0.11064383759351007</v>
      </c>
      <c r="CL14" s="114">
        <f>IF(CJ14&lt;0,"Error",IF(AND(CE14=0,CJ14&gt;0),"New Comer",CJ14-CE14))</f>
        <v>232091137.85999298</v>
      </c>
      <c r="CM14" s="115">
        <f>IF(AND(CE14=0,CJ14=0),"-",IF(CE14=0,"",CL14/CE14))</f>
        <v>5.3832349069175747E-3</v>
      </c>
      <c r="CN14" s="26">
        <v>38</v>
      </c>
      <c r="CO14" s="112">
        <v>44207974382.230003</v>
      </c>
      <c r="CP14" s="113">
        <v>0.11064383759351007</v>
      </c>
      <c r="CQ14" s="114">
        <f>IF(CO14&lt;0,"Error",IF(AND(CJ14=0,CO14&gt;0),"New Comer",CO14-CJ14))</f>
        <v>862190107.59999847</v>
      </c>
      <c r="CR14" s="115">
        <f>IF(AND(CJ14=0,CO14=0),"-",IF(CJ14=0,"",CQ14/CJ14))</f>
        <v>1.9890979527267028E-2</v>
      </c>
      <c r="CS14" s="26">
        <v>38</v>
      </c>
      <c r="CT14" s="112">
        <v>44030688354.590004</v>
      </c>
      <c r="CU14" s="113">
        <v>0.11064383759351007</v>
      </c>
      <c r="CV14" s="114">
        <f>IF(CT14&lt;0,"Error",IF(AND(CO14=0,CT14&gt;0),"New Comer",CT14-CO14))</f>
        <v>-177286027.63999939</v>
      </c>
      <c r="CW14" s="115">
        <f>IF(AND(CO14=0,CT14=0),"-",IF(CO14=0,"",CV14/CO14))</f>
        <v>-4.0102725835649668E-3</v>
      </c>
      <c r="CX14" s="26">
        <v>38</v>
      </c>
      <c r="CY14" s="112">
        <v>42991887648.400017</v>
      </c>
      <c r="CZ14" s="113">
        <v>0.11064383759351007</v>
      </c>
      <c r="DA14" s="114">
        <f>IF(CY14&lt;0,"Error",IF(AND(CT14=0,CY14&gt;0),"New Comer",CY14-CT14))</f>
        <v>-1038800706.1899872</v>
      </c>
      <c r="DB14" s="115">
        <f>IF(AND(CT14=0,CY14=0),"-",IF(CT14=0,"",DA14/CT14))</f>
        <v>-2.35926519663801E-2</v>
      </c>
      <c r="DC14" s="26">
        <v>38</v>
      </c>
      <c r="DD14" s="112">
        <v>42251087988.209991</v>
      </c>
      <c r="DE14" s="113">
        <v>0.11064383759351007</v>
      </c>
      <c r="DF14" s="114">
        <f>IF(DD14&lt;0,"Error",IF(AND(CY14=0,DD14&gt;0),"New Comer",DD14-CY14))</f>
        <v>-740799660.19002533</v>
      </c>
      <c r="DG14" s="115">
        <f>IF(AND(CY14=0,DD14=0),"-",IF(CY14=0,"",DF14/CY14))</f>
        <v>-1.7231149891544593E-2</v>
      </c>
      <c r="DH14" s="26">
        <v>38</v>
      </c>
      <c r="DI14" s="112">
        <v>43165995948.529999</v>
      </c>
      <c r="DJ14" s="113">
        <v>0.11064383759351007</v>
      </c>
      <c r="DK14" s="114">
        <f>IF(DI14&lt;0,"Error",IF(AND(DD14=0,DI14&gt;0),"New Comer",DI14-DD14))</f>
        <v>914907960.32000732</v>
      </c>
      <c r="DL14" s="115">
        <f>IF(AND(DD14=0,DI14=0),"-",IF(DD14=0,"",DK14/DD14))</f>
        <v>2.165406866150545E-2</v>
      </c>
    </row>
    <row r="15" spans="1:116" ht="21" hidden="1" customHeight="1">
      <c r="A15" s="110" t="s">
        <v>20</v>
      </c>
      <c r="B15" s="26">
        <v>5</v>
      </c>
      <c r="C15" s="27">
        <v>567788599.63</v>
      </c>
      <c r="D15" s="28">
        <f>C15/C$31</f>
        <v>4.8352636801379995E-2</v>
      </c>
      <c r="E15" s="26">
        <v>5</v>
      </c>
      <c r="F15" s="27">
        <v>794132504.32000005</v>
      </c>
      <c r="G15" s="28">
        <f>F15/F$31</f>
        <v>4.4845852985636002E-2</v>
      </c>
      <c r="H15" s="29">
        <v>5</v>
      </c>
      <c r="I15" s="45">
        <v>990124557.86000001</v>
      </c>
      <c r="J15" s="30">
        <v>3.8866156784992473E-2</v>
      </c>
      <c r="K15" s="26">
        <v>5</v>
      </c>
      <c r="L15" s="27">
        <v>1312159465.8800001</v>
      </c>
      <c r="M15" s="28">
        <f>L15/L$31</f>
        <v>3.5795441387929332E-2</v>
      </c>
      <c r="N15" s="26">
        <v>5</v>
      </c>
      <c r="O15" s="27">
        <v>1233280176.5799999</v>
      </c>
      <c r="P15" s="28">
        <f>O15/O$31</f>
        <v>3.2290597580487287E-2</v>
      </c>
      <c r="Q15" s="26">
        <v>5</v>
      </c>
      <c r="R15" s="27">
        <v>1716611852.6099999</v>
      </c>
      <c r="S15" s="28">
        <f>R15/R$31</f>
        <v>2.9318076700097742E-2</v>
      </c>
      <c r="T15" s="26">
        <v>5</v>
      </c>
      <c r="U15" s="27">
        <v>2738779268.27</v>
      </c>
      <c r="V15" s="28">
        <f>U15/U$31</f>
        <v>3.4543600809427477E-2</v>
      </c>
      <c r="W15" s="26">
        <v>7</v>
      </c>
      <c r="X15" s="27">
        <v>3323759381.8800001</v>
      </c>
      <c r="Y15" s="28">
        <f>X15/X$31</f>
        <v>3.5819790631460943E-2</v>
      </c>
      <c r="Z15" s="26">
        <v>9</v>
      </c>
      <c r="AA15" s="27">
        <v>4709996267.4800005</v>
      </c>
      <c r="AB15" s="28">
        <f t="shared" ref="AB15:AB26" si="13">AA15/AA$31</f>
        <v>3.8246873223112564E-2</v>
      </c>
      <c r="AC15" s="26">
        <v>10</v>
      </c>
      <c r="AD15" s="27">
        <v>5371449206.1499996</v>
      </c>
      <c r="AE15" s="28">
        <f t="shared" ref="AE15:AE26" si="14">AD15/AD$31</f>
        <v>3.9248965903528277E-2</v>
      </c>
      <c r="AF15" s="26">
        <v>10</v>
      </c>
      <c r="AG15" s="27">
        <v>7053784182.79</v>
      </c>
      <c r="AH15" s="28">
        <f t="shared" ref="AH15:AH26" si="15">AG15/AG$31</f>
        <v>4.2431359701985048E-2</v>
      </c>
      <c r="AI15" s="26">
        <v>10</v>
      </c>
      <c r="AJ15" s="27">
        <v>7752133071.7999992</v>
      </c>
      <c r="AK15" s="28">
        <f t="shared" ref="AK15:AK28" si="16">AJ15/AJ$31</f>
        <v>4.3530976448025976E-2</v>
      </c>
      <c r="AL15" s="68">
        <v>12</v>
      </c>
      <c r="AM15" s="70">
        <v>10534281827.570002</v>
      </c>
      <c r="AN15" s="28">
        <f t="shared" ref="AN15:AN27" si="17">AM15/AM$31</f>
        <v>4.9782976229015855E-2</v>
      </c>
      <c r="AO15" s="26">
        <v>12</v>
      </c>
      <c r="AP15" s="27">
        <v>12833901118.050001</v>
      </c>
      <c r="AQ15" s="28">
        <f t="shared" ref="AQ15:AQ28" si="18">AP15/AP$31</f>
        <v>5.1040862980752853E-2</v>
      </c>
      <c r="AR15" s="26">
        <v>12</v>
      </c>
      <c r="AS15" s="27">
        <v>13502517737.16</v>
      </c>
      <c r="AT15" s="28">
        <v>5.2370620676655717E-2</v>
      </c>
      <c r="AU15" s="26">
        <v>13</v>
      </c>
      <c r="AV15" s="27">
        <v>15358749741.080002</v>
      </c>
      <c r="AW15" s="28">
        <v>5.0471419021566037E-2</v>
      </c>
      <c r="AX15" s="89">
        <v>474974703.44000053</v>
      </c>
      <c r="AY15" s="90">
        <v>3.1912246875461604E-2</v>
      </c>
      <c r="AZ15" s="26">
        <v>15</v>
      </c>
      <c r="BA15" s="27">
        <v>15249913370.25</v>
      </c>
      <c r="BB15" s="28">
        <v>4.655046113050184E-2</v>
      </c>
      <c r="BC15" s="89">
        <v>589802720</v>
      </c>
      <c r="BD15" s="90">
        <v>4.0231805480263685E-2</v>
      </c>
      <c r="BE15" s="26">
        <v>16</v>
      </c>
      <c r="BF15" s="27">
        <v>17000509812.530001</v>
      </c>
      <c r="BG15" s="28">
        <v>4.3527459928806023E-2</v>
      </c>
      <c r="BH15" s="89">
        <v>612309329.43000031</v>
      </c>
      <c r="BI15" s="90">
        <v>3.7362816622937452E-2</v>
      </c>
      <c r="BJ15" s="26"/>
      <c r="BK15" s="75"/>
      <c r="BL15" s="78"/>
      <c r="BM15" s="98"/>
      <c r="BN15" s="99"/>
      <c r="BO15" s="26"/>
      <c r="BP15" s="75"/>
      <c r="BQ15" s="78"/>
      <c r="BR15" s="98"/>
      <c r="BS15" s="99"/>
      <c r="BT15" s="26"/>
      <c r="BU15" s="75"/>
      <c r="BV15" s="78"/>
      <c r="BW15" s="98"/>
      <c r="BX15" s="99"/>
      <c r="BY15" s="26"/>
      <c r="BZ15" s="75"/>
      <c r="CA15" s="78"/>
      <c r="CB15" s="98"/>
      <c r="CC15" s="99"/>
      <c r="CD15" s="26"/>
      <c r="CE15" s="75"/>
      <c r="CF15" s="78"/>
      <c r="CG15" s="98"/>
      <c r="CH15" s="99"/>
      <c r="CI15" s="26"/>
      <c r="CJ15" s="75"/>
      <c r="CK15" s="78"/>
      <c r="CL15" s="98"/>
      <c r="CM15" s="99"/>
      <c r="CN15" s="26"/>
      <c r="CO15" s="75"/>
      <c r="CP15" s="78"/>
      <c r="CQ15" s="98"/>
      <c r="CR15" s="99"/>
      <c r="CS15" s="26"/>
      <c r="CT15" s="75"/>
      <c r="CU15" s="78"/>
      <c r="CV15" s="98"/>
      <c r="CW15" s="99"/>
      <c r="CX15" s="26"/>
      <c r="CY15" s="75"/>
      <c r="CZ15" s="78"/>
      <c r="DA15" s="98"/>
      <c r="DB15" s="99"/>
      <c r="DC15" s="26"/>
      <c r="DD15" s="75"/>
      <c r="DE15" s="78"/>
      <c r="DF15" s="98"/>
      <c r="DG15" s="99"/>
      <c r="DH15" s="26"/>
      <c r="DI15" s="75"/>
      <c r="DJ15" s="78"/>
      <c r="DK15" s="98"/>
      <c r="DL15" s="99"/>
    </row>
    <row r="16" spans="1:116">
      <c r="A16" s="25" t="s">
        <v>43</v>
      </c>
      <c r="B16" s="26" t="s">
        <v>21</v>
      </c>
      <c r="C16" s="27">
        <v>0</v>
      </c>
      <c r="D16" s="28">
        <f>C16/C$31</f>
        <v>0</v>
      </c>
      <c r="E16" s="26">
        <v>2</v>
      </c>
      <c r="F16" s="27">
        <v>38992555.549999997</v>
      </c>
      <c r="G16" s="28">
        <f>F16/F$31</f>
        <v>2.2019680647965456E-3</v>
      </c>
      <c r="H16" s="29">
        <v>3</v>
      </c>
      <c r="I16" s="45">
        <v>96438755.260000005</v>
      </c>
      <c r="J16" s="30">
        <v>3.7855881387144222E-3</v>
      </c>
      <c r="K16" s="26">
        <v>3</v>
      </c>
      <c r="L16" s="27">
        <v>129963989.22</v>
      </c>
      <c r="M16" s="28">
        <f>L16/L$31</f>
        <v>3.5453909983006867E-3</v>
      </c>
      <c r="N16" s="26">
        <v>3</v>
      </c>
      <c r="O16" s="27">
        <v>142606306.01999998</v>
      </c>
      <c r="P16" s="28">
        <f>O16/O$31</f>
        <v>3.733817284650838E-3</v>
      </c>
      <c r="Q16" s="26">
        <v>3</v>
      </c>
      <c r="R16" s="27">
        <v>152083878.37</v>
      </c>
      <c r="S16" s="28">
        <f>R16/R$31</f>
        <v>2.5974461286170556E-3</v>
      </c>
      <c r="T16" s="26">
        <v>3</v>
      </c>
      <c r="U16" s="27">
        <v>155288808.10999998</v>
      </c>
      <c r="V16" s="28">
        <f>U16/U$31</f>
        <v>1.9586224635445119E-3</v>
      </c>
      <c r="W16" s="26">
        <v>3</v>
      </c>
      <c r="X16" s="27">
        <v>140727271.41</v>
      </c>
      <c r="Y16" s="28">
        <f>X16/X$31</f>
        <v>1.516602382688655E-3</v>
      </c>
      <c r="Z16" s="26">
        <v>4</v>
      </c>
      <c r="AA16" s="27">
        <v>151600035.76000002</v>
      </c>
      <c r="AB16" s="28">
        <f t="shared" si="13"/>
        <v>1.2310471217070178E-3</v>
      </c>
      <c r="AC16" s="26">
        <v>4</v>
      </c>
      <c r="AD16" s="27">
        <v>146298023.81999999</v>
      </c>
      <c r="AE16" s="28">
        <f t="shared" si="14"/>
        <v>1.0689938465936596E-3</v>
      </c>
      <c r="AF16" s="26">
        <v>4</v>
      </c>
      <c r="AG16" s="27">
        <v>150272905.94</v>
      </c>
      <c r="AH16" s="28">
        <f t="shared" si="15"/>
        <v>9.0395219929746684E-4</v>
      </c>
      <c r="AI16" s="26">
        <v>9</v>
      </c>
      <c r="AJ16" s="27">
        <v>256980216.56</v>
      </c>
      <c r="AK16" s="28">
        <f t="shared" si="16"/>
        <v>1.4430350525554787E-3</v>
      </c>
      <c r="AL16" s="68">
        <v>7</v>
      </c>
      <c r="AM16" s="70">
        <v>205104476.65000001</v>
      </c>
      <c r="AN16" s="28">
        <f t="shared" si="17"/>
        <v>9.692840435319022E-4</v>
      </c>
      <c r="AO16" s="26">
        <v>7</v>
      </c>
      <c r="AP16" s="27">
        <v>286833291.51000005</v>
      </c>
      <c r="AQ16" s="28">
        <f t="shared" si="18"/>
        <v>1.1407457947209669E-3</v>
      </c>
      <c r="AR16" s="26">
        <v>8</v>
      </c>
      <c r="AS16" s="27">
        <v>1100535007.3099999</v>
      </c>
      <c r="AT16" s="28">
        <v>4.2685151414831703E-3</v>
      </c>
      <c r="AU16" s="26">
        <v>9</v>
      </c>
      <c r="AV16" s="27">
        <v>4033491722.4500003</v>
      </c>
      <c r="AW16" s="28">
        <v>1.3254728039437211E-2</v>
      </c>
      <c r="AX16" s="89">
        <v>304103606.8300004</v>
      </c>
      <c r="AY16" s="90">
        <v>8.1542493675117012E-2</v>
      </c>
      <c r="AZ16" s="26">
        <v>9</v>
      </c>
      <c r="BA16" s="27">
        <v>3323612683.2400002</v>
      </c>
      <c r="BB16" s="28">
        <v>1.0145349633646491E-2</v>
      </c>
      <c r="BC16" s="89">
        <v>154246857.23000002</v>
      </c>
      <c r="BD16" s="90">
        <v>4.8668050864985039E-2</v>
      </c>
      <c r="BE16" s="26">
        <v>9</v>
      </c>
      <c r="BF16" s="27">
        <v>3196682534.7700005</v>
      </c>
      <c r="BG16" s="28">
        <v>8.1846646054556209E-3</v>
      </c>
      <c r="BH16" s="89">
        <v>87007997.690000057</v>
      </c>
      <c r="BI16" s="90">
        <v>2.7979776228190423E-2</v>
      </c>
      <c r="BJ16" s="26">
        <v>9</v>
      </c>
      <c r="BK16" s="112">
        <v>3513785428.6099997</v>
      </c>
      <c r="BL16" s="78">
        <v>8.6910067402011237E-3</v>
      </c>
      <c r="BM16" s="98">
        <v>89837519.129999638</v>
      </c>
      <c r="BN16" s="99">
        <v>2.6237992371689847E-2</v>
      </c>
      <c r="BO16" s="26">
        <v>9</v>
      </c>
      <c r="BP16" s="112">
        <v>3655533553.1900005</v>
      </c>
      <c r="BQ16" s="78">
        <f t="shared" ref="BQ16:BQ30" si="19">BP16/BP$31</f>
        <v>8.8906667021075685E-3</v>
      </c>
      <c r="BR16" s="98">
        <f t="shared" ref="BR16:BR31" si="20">IF(BP16&lt;0,"Error",IF(AND(BK16=0,BP16&gt;0),"New Comer",BP16-BK16))</f>
        <v>141748124.58000088</v>
      </c>
      <c r="BS16" s="99">
        <f t="shared" ref="BS16:BS31" si="21">IF(AND(BK16=0,BP16=0),"-",IF(BK16=0,"",BR16/BK16))</f>
        <v>4.0340574989541772E-2</v>
      </c>
      <c r="BT16" s="26">
        <v>9</v>
      </c>
      <c r="BU16" s="112">
        <v>3559820760.9700003</v>
      </c>
      <c r="BV16" s="78">
        <f t="shared" ref="BV16:BV30" si="22">BU16/BU$31</f>
        <v>8.8292032332425198E-3</v>
      </c>
      <c r="BW16" s="98">
        <f t="shared" ref="BW16:BW31" si="23">IF(BU16&lt;0,"Error",IF(AND(BP16=0,BU16&gt;0),"New Comer",BU16-BP16))</f>
        <v>-95712792.220000267</v>
      </c>
      <c r="BX16" s="99">
        <f t="shared" ref="BX16:BX31" si="24">IF(AND(BP16=0,BU16=0),"-",IF(BP16=0,"",BW16/BP16))</f>
        <v>-2.6182988290854702E-2</v>
      </c>
      <c r="BY16" s="26">
        <v>9</v>
      </c>
      <c r="BZ16" s="112">
        <v>3532632264.6599998</v>
      </c>
      <c r="CA16" s="78">
        <f t="shared" ref="CA16:CA30" si="25">BZ16/BZ$31</f>
        <v>8.8565108077779571E-3</v>
      </c>
      <c r="CB16" s="98">
        <f t="shared" ref="CB16:CB31" si="26">IF(BZ16&lt;0,"Error",IF(AND(BU16=0,BZ16&gt;0),"New Comer",BZ16-BU16))</f>
        <v>-27188496.31000042</v>
      </c>
      <c r="CC16" s="99">
        <f t="shared" ref="CC16:CC31" si="27">IF(AND(BU16=0,BZ16=0),"-",IF(BU16=0,"",CB16/BU16))</f>
        <v>-7.637602602944521E-3</v>
      </c>
      <c r="CD16" s="26">
        <v>9</v>
      </c>
      <c r="CE16" s="112">
        <v>3510394349.1899996</v>
      </c>
      <c r="CF16" s="78">
        <f t="shared" ref="CF16:CF30" si="28">CE16/CE$31</f>
        <v>8.7926671088829657E-3</v>
      </c>
      <c r="CG16" s="98">
        <f t="shared" ref="CG16:CG31" si="29">IF(CE16&lt;0,"Error",IF(AND(BZ16=0,CE16&gt;0),"New Comer",CE16-BZ16))</f>
        <v>-22237915.470000267</v>
      </c>
      <c r="CH16" s="99">
        <f t="shared" ref="CH16:CH31" si="30">IF(AND(BZ16=0,CE16=0),"-",IF(BZ16=0,"",CG16/BZ16))</f>
        <v>-6.2949986876543931E-3</v>
      </c>
      <c r="CI16" s="26">
        <v>9</v>
      </c>
      <c r="CJ16" s="112">
        <v>3486725248.3500004</v>
      </c>
      <c r="CK16" s="78">
        <f t="shared" ref="CK16:CK30" si="31">CJ16/CJ$31</f>
        <v>8.7411053504360299E-3</v>
      </c>
      <c r="CL16" s="98">
        <f t="shared" ref="CL16:CL31" si="32">IF(CJ16&lt;0,"Error",IF(AND(CE16=0,CJ16&gt;0),"New Comer",CJ16-CE16))</f>
        <v>-23669100.839999199</v>
      </c>
      <c r="CM16" s="99">
        <f t="shared" ref="CM16:CM31" si="33">IF(AND(CE16=0,CJ16=0),"-",IF(CE16=0,"",CL16/CE16))</f>
        <v>-6.7425760429054614E-3</v>
      </c>
      <c r="CN16" s="26">
        <v>9</v>
      </c>
      <c r="CO16" s="112">
        <v>3547438183.5699997</v>
      </c>
      <c r="CP16" s="78">
        <f t="shared" ref="CP16:CP30" si="34">CO16/CO$31</f>
        <v>8.7257190324655075E-3</v>
      </c>
      <c r="CQ16" s="98">
        <f t="shared" ref="CQ16:CQ31" si="35">IF(CO16&lt;0,"Error",IF(AND(CJ16=0,CO16&gt;0),"New Comer",CO16-CJ16))</f>
        <v>60712935.219999313</v>
      </c>
      <c r="CR16" s="99">
        <f t="shared" ref="CR16:CR31" si="36">IF(AND(CJ16=0,CO16=0),"-",IF(CJ16=0,"",CQ16/CJ16))</f>
        <v>1.7412595170419605E-2</v>
      </c>
      <c r="CS16" s="26">
        <v>9</v>
      </c>
      <c r="CT16" s="112">
        <v>3554922107.2399998</v>
      </c>
      <c r="CU16" s="78">
        <f t="shared" ref="CU16:CU30" si="37">CT16/CT$31</f>
        <v>8.7154303877637705E-3</v>
      </c>
      <c r="CV16" s="98">
        <f t="shared" ref="CV16:CV31" si="38">IF(CT16&lt;0,"Error",IF(AND(CO16=0,CT16&gt;0),"New Comer",CT16-CO16))</f>
        <v>7483923.6700000763</v>
      </c>
      <c r="CW16" s="99">
        <f t="shared" ref="CW16:CW31" si="39">IF(AND(CO16=0,CT16=0),"-",IF(CO16=0,"",CV16/CO16))</f>
        <v>2.1096699315753982E-3</v>
      </c>
      <c r="CX16" s="26">
        <v>10</v>
      </c>
      <c r="CY16" s="112">
        <v>3471233052.2299995</v>
      </c>
      <c r="CZ16" s="78">
        <f t="shared" ref="CZ16:CZ30" si="40">CY16/CY$31</f>
        <v>8.7423045879319178E-3</v>
      </c>
      <c r="DA16" s="98">
        <f t="shared" ref="DA16:DA31" si="41">IF(CY16&lt;0,"Error",IF(AND(CT16=0,CY16&gt;0),"New Comer",CY16-CT16))</f>
        <v>-83689055.010000229</v>
      </c>
      <c r="DB16" s="99">
        <f t="shared" ref="DB16:DB31" si="42">IF(AND(CT16=0,CY16=0),"-",IF(CT16=0,"",DA16/CT16))</f>
        <v>-2.3541740855462918E-2</v>
      </c>
      <c r="DC16" s="26">
        <v>10</v>
      </c>
      <c r="DD16" s="112">
        <v>3464392017.1099997</v>
      </c>
      <c r="DE16" s="78">
        <f t="shared" ref="DE16:DE30" si="43">DD16/DD$31</f>
        <v>8.9617764695366121E-3</v>
      </c>
      <c r="DF16" s="98">
        <f t="shared" ref="DF16:DF31" si="44">IF(DD16&lt;0,"Error",IF(AND(CY16=0,DD16&gt;0),"New Comer",DD16-CY16))</f>
        <v>-6841035.1199998856</v>
      </c>
      <c r="DG16" s="99">
        <f t="shared" ref="DG16:DG31" si="45">IF(AND(CY16=0,DD16=0),"-",IF(CY16=0,"",DF16/CY16))</f>
        <v>-1.970779552126311E-3</v>
      </c>
      <c r="DH16" s="26">
        <v>10</v>
      </c>
      <c r="DI16" s="112">
        <v>3598802188.2000008</v>
      </c>
      <c r="DJ16" s="78">
        <f t="shared" ref="DJ16:DJ30" si="46">DI16/DI$31</f>
        <v>9.063660731861628E-3</v>
      </c>
      <c r="DK16" s="98">
        <f t="shared" ref="DK16:DK31" si="47">IF(DI16&lt;0,"Error",IF(AND(DD16=0,DI16&gt;0),"New Comer",DI16-DD16))</f>
        <v>134410171.09000111</v>
      </c>
      <c r="DL16" s="99">
        <f t="shared" ref="DL16:DL31" si="48">IF(AND(DD16=0,DI16=0),"-",IF(DD16=0,"",DK16/DD16))</f>
        <v>3.8797621754747678E-2</v>
      </c>
    </row>
    <row r="17" spans="1:116" ht="21.75">
      <c r="A17" s="73" t="s">
        <v>51</v>
      </c>
      <c r="B17" s="26"/>
      <c r="C17" s="27"/>
      <c r="D17" s="28"/>
      <c r="E17" s="31"/>
      <c r="F17" s="32"/>
      <c r="G17" s="28">
        <f>F17/F$31</f>
        <v>0</v>
      </c>
      <c r="H17" s="29"/>
      <c r="I17" s="45"/>
      <c r="J17" s="30">
        <v>1.0299789499188818E-3</v>
      </c>
      <c r="K17" s="31">
        <v>0</v>
      </c>
      <c r="L17" s="32">
        <v>0</v>
      </c>
      <c r="M17" s="28">
        <f>L17/L$31</f>
        <v>0</v>
      </c>
      <c r="N17" s="31">
        <v>1</v>
      </c>
      <c r="O17" s="32">
        <v>3054202.38</v>
      </c>
      <c r="P17" s="28">
        <f>O17/O$31</f>
        <v>7.9967246579308934E-5</v>
      </c>
      <c r="Q17" s="31">
        <v>1</v>
      </c>
      <c r="R17" s="33">
        <v>8566529.3499999996</v>
      </c>
      <c r="S17" s="28">
        <f>R17/R$31</f>
        <v>1.4630806851011449E-4</v>
      </c>
      <c r="T17" s="26">
        <v>1</v>
      </c>
      <c r="U17" s="27">
        <v>13042488.4</v>
      </c>
      <c r="V17" s="28">
        <f>U17/U$31</f>
        <v>1.6450194364724281E-4</v>
      </c>
      <c r="W17" s="26">
        <v>1</v>
      </c>
      <c r="X17" s="27">
        <v>15661308.16</v>
      </c>
      <c r="Y17" s="28">
        <f>X17/X$31</f>
        <v>1.6878020182937672E-4</v>
      </c>
      <c r="Z17" s="26">
        <v>1</v>
      </c>
      <c r="AA17" s="27">
        <v>21319442.030000001</v>
      </c>
      <c r="AB17" s="28">
        <f t="shared" si="13"/>
        <v>1.7312158018867684E-4</v>
      </c>
      <c r="AC17" s="26">
        <v>1</v>
      </c>
      <c r="AD17" s="27">
        <v>23254335.109999999</v>
      </c>
      <c r="AE17" s="28">
        <f t="shared" si="14"/>
        <v>1.6991850258894967E-4</v>
      </c>
      <c r="AF17" s="26">
        <v>1</v>
      </c>
      <c r="AG17" s="27">
        <v>28559983.239999998</v>
      </c>
      <c r="AH17" s="28">
        <f t="shared" si="15"/>
        <v>1.7179982978438428E-4</v>
      </c>
      <c r="AI17" s="26">
        <v>1</v>
      </c>
      <c r="AJ17" s="27">
        <v>28637759.530000001</v>
      </c>
      <c r="AK17" s="28">
        <f t="shared" si="16"/>
        <v>1.6081117597936196E-4</v>
      </c>
      <c r="AL17" s="68">
        <v>1</v>
      </c>
      <c r="AM17" s="70">
        <v>36805064.590000004</v>
      </c>
      <c r="AN17" s="28">
        <f t="shared" si="17"/>
        <v>1.7393360891446947E-4</v>
      </c>
      <c r="AO17" s="26">
        <v>1</v>
      </c>
      <c r="AP17" s="27">
        <v>46362447.32</v>
      </c>
      <c r="AQ17" s="28">
        <f t="shared" si="18"/>
        <v>1.8438503611223421E-4</v>
      </c>
      <c r="AR17" s="26">
        <v>2</v>
      </c>
      <c r="AS17" s="27">
        <v>88263638.140000001</v>
      </c>
      <c r="AT17" s="28">
        <v>3.4233774785944344E-4</v>
      </c>
      <c r="AU17" s="26">
        <v>2</v>
      </c>
      <c r="AV17" s="27">
        <v>90942451.719999999</v>
      </c>
      <c r="AW17" s="28">
        <v>2.9885209831447505E-4</v>
      </c>
      <c r="AX17" s="89">
        <v>3397754.0199999958</v>
      </c>
      <c r="AY17" s="90">
        <v>3.8811648326703807E-2</v>
      </c>
      <c r="AZ17" s="26">
        <v>2</v>
      </c>
      <c r="BA17" s="27">
        <v>96367019.450000003</v>
      </c>
      <c r="BB17" s="28">
        <v>2.9416096237771611E-4</v>
      </c>
      <c r="BC17" s="89">
        <v>2042514.7400000095</v>
      </c>
      <c r="BD17" s="90">
        <v>2.1654126319345181E-2</v>
      </c>
      <c r="BE17" s="26">
        <v>2</v>
      </c>
      <c r="BF17" s="27">
        <v>110403331.19</v>
      </c>
      <c r="BG17" s="28">
        <v>2.8267249790577095E-4</v>
      </c>
      <c r="BH17" s="89">
        <v>4770442.1599999964</v>
      </c>
      <c r="BI17" s="90">
        <v>4.5160576443622397E-2</v>
      </c>
      <c r="BJ17" s="26">
        <v>2</v>
      </c>
      <c r="BK17" s="112">
        <v>98539146.479999989</v>
      </c>
      <c r="BL17" s="78">
        <v>2.4372700144360449E-4</v>
      </c>
      <c r="BM17" s="98">
        <v>1845248.0399999917</v>
      </c>
      <c r="BN17" s="99">
        <v>1.9083396882017281E-2</v>
      </c>
      <c r="BO17" s="26">
        <v>2</v>
      </c>
      <c r="BP17" s="112">
        <v>97504887.659999996</v>
      </c>
      <c r="BQ17" s="78">
        <f t="shared" si="19"/>
        <v>2.3714279882755155E-4</v>
      </c>
      <c r="BR17" s="98">
        <f t="shared" si="20"/>
        <v>-1034258.8199999928</v>
      </c>
      <c r="BS17" s="99">
        <f t="shared" si="21"/>
        <v>-1.0495918190339829E-2</v>
      </c>
      <c r="BT17" s="26">
        <v>2</v>
      </c>
      <c r="BU17" s="112">
        <v>96128690.370000005</v>
      </c>
      <c r="BV17" s="78">
        <f t="shared" si="22"/>
        <v>2.3842204448262829E-4</v>
      </c>
      <c r="BW17" s="98">
        <f t="shared" si="23"/>
        <v>-1376197.2899999917</v>
      </c>
      <c r="BX17" s="99">
        <f t="shared" si="24"/>
        <v>-1.4114136460510554E-2</v>
      </c>
      <c r="BY17" s="26">
        <v>2</v>
      </c>
      <c r="BZ17" s="112">
        <v>95226810.680000007</v>
      </c>
      <c r="CA17" s="78">
        <f t="shared" si="25"/>
        <v>2.3873905201361704E-4</v>
      </c>
      <c r="CB17" s="98">
        <f t="shared" si="26"/>
        <v>-901879.68999999762</v>
      </c>
      <c r="CC17" s="99">
        <f t="shared" si="27"/>
        <v>-9.3820032971286341E-3</v>
      </c>
      <c r="CD17" s="26">
        <v>2</v>
      </c>
      <c r="CE17" s="112">
        <v>94245912.409999996</v>
      </c>
      <c r="CF17" s="78">
        <f t="shared" si="28"/>
        <v>2.3606263335778293E-4</v>
      </c>
      <c r="CG17" s="98">
        <f t="shared" si="29"/>
        <v>-980898.27000001073</v>
      </c>
      <c r="CH17" s="99">
        <f t="shared" si="30"/>
        <v>-1.0300652337252157E-2</v>
      </c>
      <c r="CI17" s="26">
        <v>2</v>
      </c>
      <c r="CJ17" s="112">
        <v>95014032.939999998</v>
      </c>
      <c r="CK17" s="78">
        <f t="shared" si="31"/>
        <v>2.3819705096963525E-4</v>
      </c>
      <c r="CL17" s="98">
        <f t="shared" si="32"/>
        <v>768120.53000000119</v>
      </c>
      <c r="CM17" s="99">
        <f t="shared" si="33"/>
        <v>8.1501734171603134E-3</v>
      </c>
      <c r="CN17" s="26">
        <v>2</v>
      </c>
      <c r="CO17" s="112">
        <v>97430303.079999998</v>
      </c>
      <c r="CP17" s="78">
        <f t="shared" si="34"/>
        <v>2.3965166013646571E-4</v>
      </c>
      <c r="CQ17" s="98">
        <f t="shared" si="35"/>
        <v>2416270.1400000006</v>
      </c>
      <c r="CR17" s="99">
        <f t="shared" si="36"/>
        <v>2.543066603146759E-2</v>
      </c>
      <c r="CS17" s="26">
        <v>2</v>
      </c>
      <c r="CT17" s="112">
        <v>98525928.569999993</v>
      </c>
      <c r="CU17" s="78">
        <f t="shared" si="37"/>
        <v>2.4155124808298602E-4</v>
      </c>
      <c r="CV17" s="98">
        <f t="shared" si="38"/>
        <v>1095625.4899999946</v>
      </c>
      <c r="CW17" s="99">
        <f t="shared" si="39"/>
        <v>1.1245223050372498E-2</v>
      </c>
      <c r="CX17" s="26">
        <v>2</v>
      </c>
      <c r="CY17" s="112">
        <v>95558621.849999994</v>
      </c>
      <c r="CZ17" s="78">
        <f t="shared" si="40"/>
        <v>2.4066450326031103E-4</v>
      </c>
      <c r="DA17" s="98">
        <f t="shared" si="41"/>
        <v>-2967306.7199999988</v>
      </c>
      <c r="DB17" s="99">
        <f t="shared" si="42"/>
        <v>-3.0117013491446652E-2</v>
      </c>
      <c r="DC17" s="26">
        <v>2</v>
      </c>
      <c r="DD17" s="112">
        <v>94949974.039999992</v>
      </c>
      <c r="DE17" s="78">
        <f t="shared" si="43"/>
        <v>2.4561898276299085E-4</v>
      </c>
      <c r="DF17" s="98">
        <f t="shared" si="44"/>
        <v>-608647.81000000238</v>
      </c>
      <c r="DG17" s="99">
        <f t="shared" si="45"/>
        <v>-6.3693657172600006E-3</v>
      </c>
      <c r="DH17" s="26">
        <v>2</v>
      </c>
      <c r="DI17" s="112">
        <v>97936017.859999999</v>
      </c>
      <c r="DJ17" s="78">
        <f t="shared" si="46"/>
        <v>2.4665396787383804E-4</v>
      </c>
      <c r="DK17" s="98">
        <f t="shared" si="47"/>
        <v>2986043.8200000077</v>
      </c>
      <c r="DL17" s="99">
        <f t="shared" si="48"/>
        <v>3.1448600699375273E-2</v>
      </c>
    </row>
    <row r="18" spans="1:116">
      <c r="A18" s="25" t="s">
        <v>32</v>
      </c>
      <c r="B18" s="26"/>
      <c r="C18" s="27"/>
      <c r="D18" s="28"/>
      <c r="E18" s="26"/>
      <c r="F18" s="27"/>
      <c r="G18" s="28"/>
      <c r="H18" s="29"/>
      <c r="I18" s="45"/>
      <c r="J18" s="30"/>
      <c r="K18" s="26"/>
      <c r="L18" s="27"/>
      <c r="M18" s="28"/>
      <c r="N18" s="26"/>
      <c r="O18" s="27"/>
      <c r="P18" s="28"/>
      <c r="Q18" s="26"/>
      <c r="R18" s="27"/>
      <c r="S18" s="28"/>
      <c r="T18" s="26"/>
      <c r="U18" s="27"/>
      <c r="V18" s="28"/>
      <c r="W18" s="26"/>
      <c r="X18" s="27"/>
      <c r="Y18" s="28"/>
      <c r="Z18" s="26">
        <v>2</v>
      </c>
      <c r="AA18" s="27">
        <v>8582104.2300000004</v>
      </c>
      <c r="AB18" s="28">
        <f t="shared" si="13"/>
        <v>6.9689790358998805E-5</v>
      </c>
      <c r="AC18" s="26">
        <v>2</v>
      </c>
      <c r="AD18" s="27">
        <v>10187138.609999999</v>
      </c>
      <c r="AE18" s="28">
        <f t="shared" si="14"/>
        <v>7.4437017015932831E-5</v>
      </c>
      <c r="AF18" s="26">
        <v>2</v>
      </c>
      <c r="AG18" s="27">
        <v>16564948.210000001</v>
      </c>
      <c r="AH18" s="28">
        <f t="shared" si="15"/>
        <v>9.9644851292466705E-5</v>
      </c>
      <c r="AI18" s="26">
        <v>3</v>
      </c>
      <c r="AJ18" s="27">
        <v>30274443.010000002</v>
      </c>
      <c r="AK18" s="28">
        <f t="shared" si="16"/>
        <v>1.700017341600422E-4</v>
      </c>
      <c r="AL18" s="68">
        <v>3</v>
      </c>
      <c r="AM18" s="70">
        <v>139141555.88999999</v>
      </c>
      <c r="AN18" s="28">
        <f t="shared" si="17"/>
        <v>6.575560520140375E-4</v>
      </c>
      <c r="AO18" s="26">
        <v>4</v>
      </c>
      <c r="AP18" s="27">
        <v>215784932.72999999</v>
      </c>
      <c r="AQ18" s="28">
        <f t="shared" si="18"/>
        <v>8.5818404579202177E-4</v>
      </c>
      <c r="AR18" s="26">
        <v>4</v>
      </c>
      <c r="AS18" s="27">
        <v>345151903.75</v>
      </c>
      <c r="AT18" s="28">
        <v>1.3386999209318382E-3</v>
      </c>
      <c r="AU18" s="26">
        <v>4</v>
      </c>
      <c r="AV18" s="27">
        <v>1069116894.4699999</v>
      </c>
      <c r="AW18" s="28">
        <v>3.5132968290709577E-3</v>
      </c>
      <c r="AX18" s="89">
        <v>64371196.779999971</v>
      </c>
      <c r="AY18" s="90">
        <v>6.406715343792474E-2</v>
      </c>
      <c r="AZ18" s="26">
        <v>5</v>
      </c>
      <c r="BA18" s="27">
        <v>1184448454.8299999</v>
      </c>
      <c r="BB18" s="28">
        <v>3.6155367193894425E-3</v>
      </c>
      <c r="BC18" s="89">
        <v>59379577.869999886</v>
      </c>
      <c r="BD18" s="90">
        <v>5.2778615679465665E-2</v>
      </c>
      <c r="BE18" s="26">
        <v>6</v>
      </c>
      <c r="BF18" s="27">
        <v>1340852644.02</v>
      </c>
      <c r="BG18" s="28">
        <v>3.4330682065780056E-3</v>
      </c>
      <c r="BH18" s="89">
        <v>54033844.239999771</v>
      </c>
      <c r="BI18" s="90">
        <v>4.1990250880106522E-2</v>
      </c>
      <c r="BJ18" s="26">
        <v>7</v>
      </c>
      <c r="BK18" s="112">
        <v>1341733687.6500001</v>
      </c>
      <c r="BL18" s="78">
        <v>3.3186478684710074E-3</v>
      </c>
      <c r="BM18" s="98">
        <v>43815852.090000391</v>
      </c>
      <c r="BN18" s="99">
        <v>3.3758571528601886E-2</v>
      </c>
      <c r="BO18" s="26">
        <v>7</v>
      </c>
      <c r="BP18" s="112">
        <v>1340078077.1399999</v>
      </c>
      <c r="BQ18" s="78">
        <f t="shared" si="19"/>
        <v>3.2592198554041501E-3</v>
      </c>
      <c r="BR18" s="98">
        <f t="shared" si="20"/>
        <v>-1655610.5100002289</v>
      </c>
      <c r="BS18" s="99">
        <f t="shared" si="21"/>
        <v>-1.2339337718351344E-3</v>
      </c>
      <c r="BT18" s="26">
        <v>7</v>
      </c>
      <c r="BU18" s="112">
        <v>1333415110.7500002</v>
      </c>
      <c r="BV18" s="78">
        <f t="shared" si="22"/>
        <v>3.3071870180004124E-3</v>
      </c>
      <c r="BW18" s="98">
        <f t="shared" si="23"/>
        <v>-6662966.3899996281</v>
      </c>
      <c r="BX18" s="99">
        <f t="shared" si="24"/>
        <v>-4.9720732721930342E-3</v>
      </c>
      <c r="BY18" s="26">
        <v>7</v>
      </c>
      <c r="BZ18" s="112">
        <v>1310621066.7699997</v>
      </c>
      <c r="CA18" s="78">
        <f t="shared" si="25"/>
        <v>3.285801853442323E-3</v>
      </c>
      <c r="CB18" s="98">
        <f t="shared" si="26"/>
        <v>-22794043.980000496</v>
      </c>
      <c r="CC18" s="99">
        <f t="shared" si="27"/>
        <v>-1.7094484527912412E-2</v>
      </c>
      <c r="CD18" s="26">
        <v>7</v>
      </c>
      <c r="CE18" s="112">
        <v>1328954173.72</v>
      </c>
      <c r="CF18" s="78">
        <f t="shared" si="28"/>
        <v>3.3287005647034593E-3</v>
      </c>
      <c r="CG18" s="98">
        <f t="shared" si="29"/>
        <v>18333106.950000286</v>
      </c>
      <c r="CH18" s="99">
        <f t="shared" si="30"/>
        <v>1.3988106413688186E-2</v>
      </c>
      <c r="CI18" s="26">
        <v>7</v>
      </c>
      <c r="CJ18" s="112">
        <v>1314753912.1600001</v>
      </c>
      <c r="CK18" s="78">
        <f t="shared" si="31"/>
        <v>3.296044751884867E-3</v>
      </c>
      <c r="CL18" s="98">
        <f t="shared" si="32"/>
        <v>-14200261.559999943</v>
      </c>
      <c r="CM18" s="99">
        <f t="shared" si="33"/>
        <v>-1.0685290614837877E-2</v>
      </c>
      <c r="CN18" s="26">
        <v>7</v>
      </c>
      <c r="CO18" s="112">
        <v>1318733828.1800003</v>
      </c>
      <c r="CP18" s="78">
        <f t="shared" si="34"/>
        <v>3.2437213188381041E-3</v>
      </c>
      <c r="CQ18" s="98">
        <f t="shared" si="35"/>
        <v>3979916.0200002193</v>
      </c>
      <c r="CR18" s="99">
        <f t="shared" si="36"/>
        <v>3.0271185985380664E-3</v>
      </c>
      <c r="CS18" s="26">
        <v>7</v>
      </c>
      <c r="CT18" s="112">
        <v>1342460285.8500001</v>
      </c>
      <c r="CU18" s="78">
        <f t="shared" si="37"/>
        <v>3.2912448758960198E-3</v>
      </c>
      <c r="CV18" s="98">
        <f t="shared" si="38"/>
        <v>23726457.669999838</v>
      </c>
      <c r="CW18" s="99">
        <f t="shared" si="39"/>
        <v>1.799184730306418E-2</v>
      </c>
      <c r="CX18" s="26">
        <v>7</v>
      </c>
      <c r="CY18" s="112">
        <v>1313163562.6099999</v>
      </c>
      <c r="CZ18" s="78">
        <f t="shared" si="40"/>
        <v>3.3072040008190638E-3</v>
      </c>
      <c r="DA18" s="98">
        <f t="shared" si="41"/>
        <v>-29296723.240000248</v>
      </c>
      <c r="DB18" s="99">
        <f t="shared" si="42"/>
        <v>-2.1823158233281039E-2</v>
      </c>
      <c r="DC18" s="26">
        <v>7</v>
      </c>
      <c r="DD18" s="112">
        <v>1277562893.5399997</v>
      </c>
      <c r="DE18" s="78">
        <f t="shared" si="43"/>
        <v>3.3048318496100345E-3</v>
      </c>
      <c r="DF18" s="98">
        <f t="shared" si="44"/>
        <v>-35600669.070000172</v>
      </c>
      <c r="DG18" s="99">
        <f t="shared" si="45"/>
        <v>-2.7110612937844145E-2</v>
      </c>
      <c r="DH18" s="26">
        <v>7</v>
      </c>
      <c r="DI18" s="112">
        <v>1323008400.9699998</v>
      </c>
      <c r="DJ18" s="78">
        <f t="shared" si="46"/>
        <v>3.3320251196669614E-3</v>
      </c>
      <c r="DK18" s="98">
        <f t="shared" si="47"/>
        <v>45445507.430000067</v>
      </c>
      <c r="DL18" s="99">
        <f t="shared" si="48"/>
        <v>3.5572031451285409E-2</v>
      </c>
    </row>
    <row r="19" spans="1:116">
      <c r="A19" s="25" t="s">
        <v>50</v>
      </c>
      <c r="B19" s="26">
        <v>2</v>
      </c>
      <c r="C19" s="27">
        <v>99836336.090000004</v>
      </c>
      <c r="D19" s="28">
        <f>C19/C$31</f>
        <v>8.502020121020434E-3</v>
      </c>
      <c r="E19" s="26">
        <v>2</v>
      </c>
      <c r="F19" s="27">
        <v>298900450.66000003</v>
      </c>
      <c r="G19" s="28">
        <f>F19/F$31</f>
        <v>1.6879356523904872E-2</v>
      </c>
      <c r="H19" s="29">
        <v>2</v>
      </c>
      <c r="I19" s="45">
        <v>644873445.13999999</v>
      </c>
      <c r="J19" s="30">
        <v>2.5313736768089942E-2</v>
      </c>
      <c r="K19" s="26">
        <v>2</v>
      </c>
      <c r="L19" s="27">
        <v>946776996.33999991</v>
      </c>
      <c r="M19" s="28">
        <f>L19/L$31</f>
        <v>2.5827882480121966E-2</v>
      </c>
      <c r="N19" s="26">
        <v>2</v>
      </c>
      <c r="O19" s="27">
        <v>687381061.80999994</v>
      </c>
      <c r="P19" s="28">
        <f t="shared" ref="P19:P26" si="49">O19/O$31</f>
        <v>1.7997488058963354E-2</v>
      </c>
      <c r="Q19" s="26">
        <v>2</v>
      </c>
      <c r="R19" s="27">
        <v>1063710221.84</v>
      </c>
      <c r="S19" s="28">
        <f t="shared" ref="S19:S26" si="50">R19/R$31</f>
        <v>1.8167145836239483E-2</v>
      </c>
      <c r="T19" s="26">
        <v>2</v>
      </c>
      <c r="U19" s="27">
        <v>1530153558.8099999</v>
      </c>
      <c r="V19" s="28">
        <f t="shared" ref="V19:V26" si="51">U19/U$31</f>
        <v>1.9299479269844752E-2</v>
      </c>
      <c r="W19" s="26">
        <v>3</v>
      </c>
      <c r="X19" s="27">
        <v>1799812618.71</v>
      </c>
      <c r="Y19" s="28">
        <f t="shared" ref="Y19:Y26" si="52">X19/X$31</f>
        <v>1.9396383363223014E-2</v>
      </c>
      <c r="Z19" s="26">
        <v>3</v>
      </c>
      <c r="AA19" s="27">
        <v>3115230652.8599997</v>
      </c>
      <c r="AB19" s="28">
        <f t="shared" si="13"/>
        <v>2.5296799630891962E-2</v>
      </c>
      <c r="AC19" s="26">
        <v>3</v>
      </c>
      <c r="AD19" s="27">
        <v>3487744832.4499998</v>
      </c>
      <c r="AE19" s="28">
        <f t="shared" si="14"/>
        <v>2.5484812897849877E-2</v>
      </c>
      <c r="AF19" s="26">
        <v>3</v>
      </c>
      <c r="AG19" s="27">
        <v>4753692633.2700005</v>
      </c>
      <c r="AH19" s="28">
        <f t="shared" si="15"/>
        <v>2.8595380409721406E-2</v>
      </c>
      <c r="AI19" s="26">
        <v>3</v>
      </c>
      <c r="AJ19" s="27">
        <v>4689211726.6500006</v>
      </c>
      <c r="AK19" s="28">
        <f t="shared" si="16"/>
        <v>2.6331586847387744E-2</v>
      </c>
      <c r="AL19" s="68">
        <v>3</v>
      </c>
      <c r="AM19" s="70">
        <v>5390557249.3100004</v>
      </c>
      <c r="AN19" s="28">
        <f t="shared" si="17"/>
        <v>2.5474729819854495E-2</v>
      </c>
      <c r="AO19" s="26">
        <v>3</v>
      </c>
      <c r="AP19" s="27">
        <v>6034663560.5299997</v>
      </c>
      <c r="AQ19" s="28">
        <f t="shared" si="18"/>
        <v>2.4000063043555224E-2</v>
      </c>
      <c r="AR19" s="26">
        <v>3</v>
      </c>
      <c r="AS19" s="27">
        <v>5693471119.2099991</v>
      </c>
      <c r="AT19" s="28">
        <v>2.2082593937059025E-2</v>
      </c>
      <c r="AU19" s="26">
        <v>3</v>
      </c>
      <c r="AV19" s="27">
        <v>5794569947.1000004</v>
      </c>
      <c r="AW19" s="28">
        <v>1.9041925467905473E-2</v>
      </c>
      <c r="AX19" s="89">
        <v>53975828.020000458</v>
      </c>
      <c r="AY19" s="90">
        <v>9.4024811544507411E-3</v>
      </c>
      <c r="AZ19" s="26">
        <v>3</v>
      </c>
      <c r="BA19" s="27">
        <v>5253146967.0200005</v>
      </c>
      <c r="BB19" s="28">
        <v>1.6035265759484729E-2</v>
      </c>
      <c r="BC19" s="89">
        <v>95657423.600000381</v>
      </c>
      <c r="BD19" s="90">
        <v>1.8547284060331546E-2</v>
      </c>
      <c r="BE19" s="26">
        <v>3</v>
      </c>
      <c r="BF19" s="27">
        <v>5457574316.3400002</v>
      </c>
      <c r="BG19" s="28">
        <v>1.3973366092108837E-2</v>
      </c>
      <c r="BH19" s="89">
        <v>192578751.57000065</v>
      </c>
      <c r="BI19" s="90">
        <v>3.6577191604607442E-2</v>
      </c>
      <c r="BJ19" s="26">
        <v>5</v>
      </c>
      <c r="BK19" s="112">
        <v>5239559242.6999998</v>
      </c>
      <c r="BL19" s="78">
        <v>1.2959540535177916E-2</v>
      </c>
      <c r="BM19" s="98">
        <v>104439917.39000034</v>
      </c>
      <c r="BN19" s="99">
        <v>2.0338362319106473E-2</v>
      </c>
      <c r="BO19" s="26">
        <v>5</v>
      </c>
      <c r="BP19" s="112">
        <v>5218367614.2699995</v>
      </c>
      <c r="BQ19" s="78">
        <f t="shared" si="19"/>
        <v>1.2691654039684688E-2</v>
      </c>
      <c r="BR19" s="98">
        <f t="shared" si="20"/>
        <v>-21191628.430000305</v>
      </c>
      <c r="BS19" s="99">
        <f t="shared" si="21"/>
        <v>-4.0445441015912699E-3</v>
      </c>
      <c r="BT19" s="26">
        <v>5</v>
      </c>
      <c r="BU19" s="112">
        <v>5045887636.1800003</v>
      </c>
      <c r="BV19" s="78">
        <f t="shared" si="22"/>
        <v>1.25150029800375E-2</v>
      </c>
      <c r="BW19" s="98">
        <f t="shared" si="23"/>
        <v>-172479978.0899992</v>
      </c>
      <c r="BX19" s="99">
        <f t="shared" si="24"/>
        <v>-3.3052477487086264E-2</v>
      </c>
      <c r="BY19" s="26">
        <v>5</v>
      </c>
      <c r="BZ19" s="112">
        <v>4930227038.0100002</v>
      </c>
      <c r="CA19" s="78">
        <f t="shared" si="25"/>
        <v>1.2360360709986664E-2</v>
      </c>
      <c r="CB19" s="98">
        <f t="shared" si="26"/>
        <v>-115660598.17000008</v>
      </c>
      <c r="CC19" s="99">
        <f t="shared" si="27"/>
        <v>-2.2921754606799207E-2</v>
      </c>
      <c r="CD19" s="26">
        <v>5</v>
      </c>
      <c r="CE19" s="112">
        <v>4917243283.29</v>
      </c>
      <c r="CF19" s="78">
        <f t="shared" si="28"/>
        <v>1.2316474726930898E-2</v>
      </c>
      <c r="CG19" s="98">
        <f t="shared" si="29"/>
        <v>-12983754.720000267</v>
      </c>
      <c r="CH19" s="99">
        <f t="shared" si="30"/>
        <v>-2.6335003682185255E-3</v>
      </c>
      <c r="CI19" s="26">
        <v>5</v>
      </c>
      <c r="CJ19" s="112">
        <v>4831551161.1900005</v>
      </c>
      <c r="CK19" s="78">
        <f t="shared" si="31"/>
        <v>1.2112539617501842E-2</v>
      </c>
      <c r="CL19" s="98">
        <f t="shared" si="32"/>
        <v>-85692122.099999428</v>
      </c>
      <c r="CM19" s="99">
        <f t="shared" si="33"/>
        <v>-1.7426862403005828E-2</v>
      </c>
      <c r="CN19" s="26">
        <v>5</v>
      </c>
      <c r="CO19" s="112">
        <v>4901361622.499999</v>
      </c>
      <c r="CP19" s="78">
        <f t="shared" si="34"/>
        <v>1.2055997083338703E-2</v>
      </c>
      <c r="CQ19" s="98">
        <f t="shared" si="35"/>
        <v>69810461.309998512</v>
      </c>
      <c r="CR19" s="99">
        <f t="shared" si="36"/>
        <v>1.4448871383326995E-2</v>
      </c>
      <c r="CS19" s="26">
        <v>5</v>
      </c>
      <c r="CT19" s="112">
        <v>4939853686.5699997</v>
      </c>
      <c r="CU19" s="78">
        <f t="shared" si="37"/>
        <v>1.2110800077266637E-2</v>
      </c>
      <c r="CV19" s="98">
        <f t="shared" si="38"/>
        <v>38492064.070000648</v>
      </c>
      <c r="CW19" s="99">
        <f t="shared" si="39"/>
        <v>7.8533409763728683E-3</v>
      </c>
      <c r="CX19" s="26">
        <v>5</v>
      </c>
      <c r="CY19" s="112">
        <v>4736578482.7000008</v>
      </c>
      <c r="CZ19" s="78">
        <f t="shared" si="40"/>
        <v>1.1929078565844485E-2</v>
      </c>
      <c r="DA19" s="98">
        <f t="shared" si="41"/>
        <v>-203275203.86999893</v>
      </c>
      <c r="DB19" s="99">
        <f t="shared" si="42"/>
        <v>-4.1150045480627097E-2</v>
      </c>
      <c r="DC19" s="26">
        <v>5</v>
      </c>
      <c r="DD19" s="112">
        <v>4516305722.5299997</v>
      </c>
      <c r="DE19" s="78">
        <f t="shared" si="43"/>
        <v>1.1682893319667232E-2</v>
      </c>
      <c r="DF19" s="98">
        <f t="shared" si="44"/>
        <v>-220272760.17000103</v>
      </c>
      <c r="DG19" s="99">
        <f t="shared" si="45"/>
        <v>-4.6504615298686769E-2</v>
      </c>
      <c r="DH19" s="26">
        <v>5</v>
      </c>
      <c r="DI19" s="112">
        <v>4505213837.0500002</v>
      </c>
      <c r="DJ19" s="78">
        <f t="shared" si="46"/>
        <v>1.1346477969085984E-2</v>
      </c>
      <c r="DK19" s="98">
        <f t="shared" si="47"/>
        <v>-11091885.479999542</v>
      </c>
      <c r="DL19" s="99">
        <f t="shared" si="48"/>
        <v>-2.4559642684654115E-3</v>
      </c>
    </row>
    <row r="20" spans="1:116">
      <c r="A20" s="25" t="s">
        <v>22</v>
      </c>
      <c r="B20" s="26">
        <v>4</v>
      </c>
      <c r="C20" s="27">
        <v>161471026.06999999</v>
      </c>
      <c r="D20" s="28">
        <f>C20/C$31</f>
        <v>1.375080422994873E-2</v>
      </c>
      <c r="E20" s="26">
        <v>5</v>
      </c>
      <c r="F20" s="27">
        <v>250251140.55000001</v>
      </c>
      <c r="G20" s="28">
        <f>F20/F$31</f>
        <v>1.4132057052875364E-2</v>
      </c>
      <c r="H20" s="29">
        <v>5</v>
      </c>
      <c r="I20" s="45">
        <v>345322222.89999998</v>
      </c>
      <c r="J20" s="30">
        <v>1.3555211362075161E-2</v>
      </c>
      <c r="K20" s="26">
        <v>5</v>
      </c>
      <c r="L20" s="27">
        <v>514425951.69999999</v>
      </c>
      <c r="M20" s="28">
        <f>L20/L$31</f>
        <v>1.4033434564416827E-2</v>
      </c>
      <c r="N20" s="26">
        <v>5</v>
      </c>
      <c r="O20" s="27">
        <v>481491904.09000003</v>
      </c>
      <c r="P20" s="28">
        <f t="shared" si="49"/>
        <v>1.2606755227630332E-2</v>
      </c>
      <c r="Q20" s="26">
        <v>5</v>
      </c>
      <c r="R20" s="27">
        <v>740420219.12</v>
      </c>
      <c r="S20" s="28">
        <f t="shared" si="50"/>
        <v>1.2645664039577819E-2</v>
      </c>
      <c r="T20" s="26">
        <v>6</v>
      </c>
      <c r="U20" s="27">
        <v>1000667482.05</v>
      </c>
      <c r="V20" s="28">
        <f t="shared" si="51"/>
        <v>1.2621191654026502E-2</v>
      </c>
      <c r="W20" s="26">
        <v>6</v>
      </c>
      <c r="X20" s="27">
        <v>1079585208.8799999</v>
      </c>
      <c r="Y20" s="28">
        <f t="shared" si="52"/>
        <v>1.1634571492064696E-2</v>
      </c>
      <c r="Z20" s="26">
        <v>6</v>
      </c>
      <c r="AA20" s="27">
        <v>1292938004.74</v>
      </c>
      <c r="AB20" s="28">
        <f t="shared" si="13"/>
        <v>1.0499124233721034E-2</v>
      </c>
      <c r="AC20" s="26">
        <v>6</v>
      </c>
      <c r="AD20" s="27">
        <v>1286546619.1299999</v>
      </c>
      <c r="AE20" s="28">
        <f t="shared" si="14"/>
        <v>9.4007450223523234E-3</v>
      </c>
      <c r="AF20" s="26">
        <v>6</v>
      </c>
      <c r="AG20" s="27">
        <v>1510975760.3200002</v>
      </c>
      <c r="AH20" s="28">
        <f t="shared" si="15"/>
        <v>9.0891292284703273E-3</v>
      </c>
      <c r="AI20" s="26">
        <v>6</v>
      </c>
      <c r="AJ20" s="27">
        <v>1482153150.8199997</v>
      </c>
      <c r="AK20" s="28">
        <f t="shared" si="16"/>
        <v>8.3228155790328606E-3</v>
      </c>
      <c r="AL20" s="68">
        <v>7</v>
      </c>
      <c r="AM20" s="70">
        <v>1730931137.54</v>
      </c>
      <c r="AN20" s="28">
        <f t="shared" si="17"/>
        <v>8.1800454064835555E-3</v>
      </c>
      <c r="AO20" s="26">
        <v>7</v>
      </c>
      <c r="AP20" s="27">
        <v>2059716421.9299998</v>
      </c>
      <c r="AQ20" s="28">
        <f t="shared" si="18"/>
        <v>8.1915625423572835E-3</v>
      </c>
      <c r="AR20" s="26">
        <v>10</v>
      </c>
      <c r="AS20" s="27">
        <v>2151594114.5799999</v>
      </c>
      <c r="AT20" s="28">
        <v>8.3451339534025507E-3</v>
      </c>
      <c r="AU20" s="26">
        <v>10</v>
      </c>
      <c r="AV20" s="27">
        <v>2537289329.0700002</v>
      </c>
      <c r="AW20" s="28">
        <v>8.3379568692311494E-3</v>
      </c>
      <c r="AX20" s="89">
        <v>90985118.590000629</v>
      </c>
      <c r="AY20" s="90">
        <v>3.7192888030940383E-2</v>
      </c>
      <c r="AZ20" s="26">
        <v>11</v>
      </c>
      <c r="BA20" s="27">
        <v>2399921504.4000001</v>
      </c>
      <c r="BB20" s="28">
        <v>7.3257762188190228E-3</v>
      </c>
      <c r="BC20" s="89">
        <v>117941620.82000017</v>
      </c>
      <c r="BD20" s="90">
        <v>5.1683900313341857E-2</v>
      </c>
      <c r="BE20" s="26">
        <v>12</v>
      </c>
      <c r="BF20" s="27">
        <v>2835275522.98</v>
      </c>
      <c r="BG20" s="28">
        <v>7.2593318126658217E-3</v>
      </c>
      <c r="BH20" s="89">
        <v>211870006.28999996</v>
      </c>
      <c r="BI20" s="90">
        <v>8.0761439640990126E-2</v>
      </c>
      <c r="BJ20" s="26">
        <v>13</v>
      </c>
      <c r="BK20" s="112">
        <v>2877013920.4400001</v>
      </c>
      <c r="BL20" s="78">
        <v>7.1160143048597489E-3</v>
      </c>
      <c r="BM20" s="98">
        <v>176061628.99000025</v>
      </c>
      <c r="BN20" s="99">
        <v>6.5185019945495581E-2</v>
      </c>
      <c r="BO20" s="26">
        <v>13</v>
      </c>
      <c r="BP20" s="112">
        <v>2926607566.5799999</v>
      </c>
      <c r="BQ20" s="78">
        <f t="shared" si="19"/>
        <v>7.1178371265729345E-3</v>
      </c>
      <c r="BR20" s="98">
        <f t="shared" si="20"/>
        <v>49593646.139999866</v>
      </c>
      <c r="BS20" s="99">
        <f t="shared" si="21"/>
        <v>1.7237888835941118E-2</v>
      </c>
      <c r="BT20" s="26">
        <v>13</v>
      </c>
      <c r="BU20" s="112">
        <v>2877380106.7000003</v>
      </c>
      <c r="BV20" s="78">
        <f t="shared" si="22"/>
        <v>7.1365878922569279E-3</v>
      </c>
      <c r="BW20" s="98">
        <f t="shared" si="23"/>
        <v>-49227459.879999638</v>
      </c>
      <c r="BX20" s="99">
        <f t="shared" si="24"/>
        <v>-1.6820656258169347E-2</v>
      </c>
      <c r="BY20" s="26">
        <v>13</v>
      </c>
      <c r="BZ20" s="112">
        <v>2822690447.5300002</v>
      </c>
      <c r="CA20" s="78">
        <f t="shared" si="25"/>
        <v>7.0766461331539434E-3</v>
      </c>
      <c r="CB20" s="98">
        <f t="shared" si="26"/>
        <v>-54689659.170000076</v>
      </c>
      <c r="CC20" s="99">
        <f t="shared" si="27"/>
        <v>-1.9006755152944449E-2</v>
      </c>
      <c r="CD20" s="26">
        <v>13</v>
      </c>
      <c r="CE20" s="112">
        <v>2845823045.8099999</v>
      </c>
      <c r="CF20" s="78">
        <f t="shared" si="28"/>
        <v>7.1280808375185764E-3</v>
      </c>
      <c r="CG20" s="98">
        <f t="shared" si="29"/>
        <v>23132598.279999733</v>
      </c>
      <c r="CH20" s="99">
        <f t="shared" si="30"/>
        <v>8.1952302988951373E-3</v>
      </c>
      <c r="CI20" s="26">
        <v>13</v>
      </c>
      <c r="CJ20" s="112">
        <v>2808134700.0999999</v>
      </c>
      <c r="CK20" s="78">
        <f t="shared" si="31"/>
        <v>7.0399011976653506E-3</v>
      </c>
      <c r="CL20" s="98">
        <f t="shared" si="32"/>
        <v>-37688345.710000038</v>
      </c>
      <c r="CM20" s="99">
        <f t="shared" si="33"/>
        <v>-1.3243390436903603E-2</v>
      </c>
      <c r="CN20" s="26">
        <v>13</v>
      </c>
      <c r="CO20" s="112">
        <v>2852863516.9899993</v>
      </c>
      <c r="CP20" s="78">
        <f t="shared" si="34"/>
        <v>7.0172570173370908E-3</v>
      </c>
      <c r="CQ20" s="98">
        <f t="shared" si="35"/>
        <v>44728816.88999939</v>
      </c>
      <c r="CR20" s="99">
        <f t="shared" si="36"/>
        <v>1.592830176145274E-2</v>
      </c>
      <c r="CS20" s="26">
        <v>13</v>
      </c>
      <c r="CT20" s="112">
        <v>2864427606.27</v>
      </c>
      <c r="CU20" s="78">
        <f t="shared" si="37"/>
        <v>7.0225784560487359E-3</v>
      </c>
      <c r="CV20" s="98">
        <f t="shared" si="38"/>
        <v>11564089.280000687</v>
      </c>
      <c r="CW20" s="99">
        <f t="shared" si="39"/>
        <v>4.0535024585409297E-3</v>
      </c>
      <c r="CX20" s="26">
        <v>13</v>
      </c>
      <c r="CY20" s="112">
        <v>2755158996.1499996</v>
      </c>
      <c r="CZ20" s="78">
        <f t="shared" si="40"/>
        <v>6.9388712224465483E-3</v>
      </c>
      <c r="DA20" s="98">
        <f t="shared" si="41"/>
        <v>-109268610.12000036</v>
      </c>
      <c r="DB20" s="99">
        <f t="shared" si="42"/>
        <v>-3.8146752210047208E-2</v>
      </c>
      <c r="DC20" s="26">
        <v>13</v>
      </c>
      <c r="DD20" s="112">
        <v>2662110396.0799994</v>
      </c>
      <c r="DE20" s="78">
        <f t="shared" si="43"/>
        <v>6.8864141786125783E-3</v>
      </c>
      <c r="DF20" s="98">
        <f t="shared" si="44"/>
        <v>-93048600.070000172</v>
      </c>
      <c r="DG20" s="99">
        <f t="shared" si="45"/>
        <v>-3.3772497413043785E-2</v>
      </c>
      <c r="DH20" s="26">
        <v>13</v>
      </c>
      <c r="DI20" s="112">
        <v>4214130399.0700006</v>
      </c>
      <c r="DJ20" s="78">
        <f t="shared" si="46"/>
        <v>1.0613378068467611E-2</v>
      </c>
      <c r="DK20" s="98">
        <f t="shared" si="47"/>
        <v>1552020002.9900012</v>
      </c>
      <c r="DL20" s="99">
        <f t="shared" si="48"/>
        <v>0.58300362196675826</v>
      </c>
    </row>
    <row r="21" spans="1:116">
      <c r="A21" s="25" t="s">
        <v>23</v>
      </c>
      <c r="B21" s="26">
        <v>3</v>
      </c>
      <c r="C21" s="27">
        <v>27044793.310000002</v>
      </c>
      <c r="D21" s="28">
        <f>C21/C$31</f>
        <v>2.3031231503044922E-3</v>
      </c>
      <c r="E21" s="26">
        <v>3</v>
      </c>
      <c r="F21" s="27">
        <v>65730310.099999994</v>
      </c>
      <c r="G21" s="28">
        <f>F21/F$31</f>
        <v>3.7118891462186768E-3</v>
      </c>
      <c r="H21" s="29">
        <v>3</v>
      </c>
      <c r="I21" s="45">
        <v>108980424.06</v>
      </c>
      <c r="J21" s="30">
        <v>4.2778963660548164E-3</v>
      </c>
      <c r="K21" s="26">
        <v>3</v>
      </c>
      <c r="L21" s="27">
        <v>190342695.75999999</v>
      </c>
      <c r="M21" s="28">
        <f>L21/L$31</f>
        <v>5.1925097420442989E-3</v>
      </c>
      <c r="N21" s="26">
        <v>3</v>
      </c>
      <c r="O21" s="27">
        <v>176087858.78000003</v>
      </c>
      <c r="P21" s="28">
        <f t="shared" si="49"/>
        <v>4.6104545379480688E-3</v>
      </c>
      <c r="Q21" s="26">
        <v>3</v>
      </c>
      <c r="R21" s="27">
        <v>284813590.38</v>
      </c>
      <c r="S21" s="28">
        <f t="shared" si="50"/>
        <v>4.8643417411426632E-3</v>
      </c>
      <c r="T21" s="26">
        <v>3</v>
      </c>
      <c r="U21" s="27">
        <v>388163434.16000003</v>
      </c>
      <c r="V21" s="28">
        <f t="shared" si="51"/>
        <v>4.8958172255003556E-3</v>
      </c>
      <c r="W21" s="26">
        <v>3</v>
      </c>
      <c r="X21" s="27">
        <v>386962708.39999998</v>
      </c>
      <c r="Y21" s="28">
        <f t="shared" si="52"/>
        <v>4.1702547039464063E-3</v>
      </c>
      <c r="Z21" s="26">
        <v>3</v>
      </c>
      <c r="AA21" s="27">
        <v>511224209.73000002</v>
      </c>
      <c r="AB21" s="28">
        <f t="shared" si="13"/>
        <v>4.1513254847207253E-3</v>
      </c>
      <c r="AC21" s="26">
        <v>3</v>
      </c>
      <c r="AD21" s="27">
        <v>440056644.38000005</v>
      </c>
      <c r="AE21" s="28">
        <f t="shared" si="14"/>
        <v>3.2154764139101441E-3</v>
      </c>
      <c r="AF21" s="26">
        <v>3</v>
      </c>
      <c r="AG21" s="27">
        <v>460817152.32999998</v>
      </c>
      <c r="AH21" s="28">
        <f t="shared" si="15"/>
        <v>2.7720012181638343E-3</v>
      </c>
      <c r="AI21" s="26">
        <v>3</v>
      </c>
      <c r="AJ21" s="27">
        <v>417338066.44</v>
      </c>
      <c r="AK21" s="28">
        <f t="shared" si="16"/>
        <v>2.3435012496303858E-3</v>
      </c>
      <c r="AL21" s="68">
        <v>3</v>
      </c>
      <c r="AM21" s="70">
        <v>428163407.99000001</v>
      </c>
      <c r="AN21" s="28">
        <f t="shared" si="17"/>
        <v>2.0234173635183149E-3</v>
      </c>
      <c r="AO21" s="26">
        <v>3</v>
      </c>
      <c r="AP21" s="27">
        <v>483863509.76999998</v>
      </c>
      <c r="AQ21" s="28">
        <f t="shared" si="18"/>
        <v>1.924341700655802E-3</v>
      </c>
      <c r="AR21" s="26">
        <v>6</v>
      </c>
      <c r="AS21" s="27">
        <v>532602983.43000001</v>
      </c>
      <c r="AT21" s="28">
        <v>2.0657442826166133E-3</v>
      </c>
      <c r="AU21" s="26">
        <v>6</v>
      </c>
      <c r="AV21" s="27">
        <v>613858402.64999998</v>
      </c>
      <c r="AW21" s="28">
        <v>2.0172413238291834E-3</v>
      </c>
      <c r="AX21" s="89">
        <v>13227363.519999981</v>
      </c>
      <c r="AY21" s="90">
        <v>2.2022444159994641E-2</v>
      </c>
      <c r="AZ21" s="26">
        <v>7</v>
      </c>
      <c r="BA21" s="27">
        <v>886087579.84000003</v>
      </c>
      <c r="BB21" s="28">
        <v>2.7047881808974611E-3</v>
      </c>
      <c r="BC21" s="89">
        <v>129889391.63</v>
      </c>
      <c r="BD21" s="90">
        <v>0.17176633540667657</v>
      </c>
      <c r="BE21" s="26">
        <v>8</v>
      </c>
      <c r="BF21" s="27">
        <v>1679379944.0100002</v>
      </c>
      <c r="BG21" s="28">
        <v>4.2998206538640994E-3</v>
      </c>
      <c r="BH21" s="89">
        <v>300032037.41000032</v>
      </c>
      <c r="BI21" s="90">
        <v>0.21751730362904539</v>
      </c>
      <c r="BJ21" s="26">
        <v>9</v>
      </c>
      <c r="BK21" s="112">
        <v>1526629920.97</v>
      </c>
      <c r="BL21" s="78">
        <v>3.775970730856944E-3</v>
      </c>
      <c r="BM21" s="98">
        <v>129319358.6400001</v>
      </c>
      <c r="BN21" s="99">
        <v>9.2548759113622883E-2</v>
      </c>
      <c r="BO21" s="26">
        <v>9</v>
      </c>
      <c r="BP21" s="112">
        <v>1918804372.24</v>
      </c>
      <c r="BQ21" s="78">
        <f t="shared" si="19"/>
        <v>4.6667469719285318E-3</v>
      </c>
      <c r="BR21" s="98">
        <f t="shared" si="20"/>
        <v>392174451.26999998</v>
      </c>
      <c r="BS21" s="99">
        <f t="shared" si="21"/>
        <v>0.25688901146442722</v>
      </c>
      <c r="BT21" s="26">
        <v>9</v>
      </c>
      <c r="BU21" s="112">
        <v>1835995076.1800001</v>
      </c>
      <c r="BV21" s="78">
        <f t="shared" si="22"/>
        <v>4.5537050181168976E-3</v>
      </c>
      <c r="BW21" s="98">
        <f t="shared" si="23"/>
        <v>-82809296.059999943</v>
      </c>
      <c r="BX21" s="99">
        <f t="shared" si="24"/>
        <v>-4.3156716368812992E-2</v>
      </c>
      <c r="BY21" s="26">
        <v>10</v>
      </c>
      <c r="BZ21" s="112">
        <v>1941094815.1400001</v>
      </c>
      <c r="CA21" s="78">
        <f t="shared" si="25"/>
        <v>4.8664355419014314E-3</v>
      </c>
      <c r="CB21" s="98">
        <f t="shared" si="26"/>
        <v>105099738.96000004</v>
      </c>
      <c r="CC21" s="99">
        <f t="shared" si="27"/>
        <v>5.7244020054058202E-2</v>
      </c>
      <c r="CD21" s="26">
        <v>10</v>
      </c>
      <c r="CE21" s="112">
        <v>1973612407.0799999</v>
      </c>
      <c r="CF21" s="78">
        <f t="shared" si="28"/>
        <v>4.9434095350056094E-3</v>
      </c>
      <c r="CG21" s="98">
        <f t="shared" si="29"/>
        <v>32517591.939999819</v>
      </c>
      <c r="CH21" s="99">
        <f t="shared" si="30"/>
        <v>1.6752191436694198E-2</v>
      </c>
      <c r="CI21" s="26">
        <v>10</v>
      </c>
      <c r="CJ21" s="112">
        <v>2026930080.5699999</v>
      </c>
      <c r="CK21" s="78">
        <f t="shared" si="31"/>
        <v>5.0814469481398183E-3</v>
      </c>
      <c r="CL21" s="98">
        <f t="shared" si="32"/>
        <v>53317673.49000001</v>
      </c>
      <c r="CM21" s="99">
        <f t="shared" si="33"/>
        <v>2.7015270728301004E-2</v>
      </c>
      <c r="CN21" s="26">
        <v>11</v>
      </c>
      <c r="CO21" s="112">
        <v>2143637633.7099998</v>
      </c>
      <c r="CP21" s="78">
        <f t="shared" si="34"/>
        <v>5.2727570520619844E-3</v>
      </c>
      <c r="CQ21" s="98">
        <f t="shared" si="35"/>
        <v>116707553.13999987</v>
      </c>
      <c r="CR21" s="99">
        <f t="shared" si="36"/>
        <v>5.757848001702167E-2</v>
      </c>
      <c r="CS21" s="26">
        <v>11</v>
      </c>
      <c r="CT21" s="112">
        <v>2173820995.9600005</v>
      </c>
      <c r="CU21" s="78">
        <f t="shared" si="37"/>
        <v>5.3294516712935752E-3</v>
      </c>
      <c r="CV21" s="98">
        <f t="shared" si="38"/>
        <v>30183362.250000715</v>
      </c>
      <c r="CW21" s="99">
        <f t="shared" si="39"/>
        <v>1.4080440544310787E-2</v>
      </c>
      <c r="CX21" s="26">
        <v>11</v>
      </c>
      <c r="CY21" s="112">
        <v>2090793250.73</v>
      </c>
      <c r="CZ21" s="78">
        <f t="shared" si="40"/>
        <v>5.2656652991165597E-3</v>
      </c>
      <c r="DA21" s="98">
        <f t="shared" si="41"/>
        <v>-83027745.230000496</v>
      </c>
      <c r="DB21" s="99">
        <f t="shared" si="42"/>
        <v>-3.8194380026830989E-2</v>
      </c>
      <c r="DC21" s="26">
        <v>11</v>
      </c>
      <c r="DD21" s="112">
        <v>1982279472.7399998</v>
      </c>
      <c r="DE21" s="78">
        <f t="shared" si="43"/>
        <v>5.1278104345899474E-3</v>
      </c>
      <c r="DF21" s="98">
        <f t="shared" si="44"/>
        <v>-108513777.99000025</v>
      </c>
      <c r="DG21" s="99">
        <f t="shared" si="45"/>
        <v>-5.1900769218626797E-2</v>
      </c>
      <c r="DH21" s="26">
        <v>11</v>
      </c>
      <c r="DI21" s="112">
        <v>2083848562.52</v>
      </c>
      <c r="DJ21" s="78">
        <f t="shared" si="46"/>
        <v>5.248217434452993E-3</v>
      </c>
      <c r="DK21" s="98">
        <f t="shared" si="47"/>
        <v>101569089.78000021</v>
      </c>
      <c r="DL21" s="99">
        <f t="shared" si="48"/>
        <v>5.1238531789670728E-2</v>
      </c>
    </row>
    <row r="22" spans="1:116" s="7" customFormat="1">
      <c r="A22" s="25" t="s">
        <v>36</v>
      </c>
      <c r="B22" s="26">
        <v>6</v>
      </c>
      <c r="C22" s="27">
        <v>331380601.90999997</v>
      </c>
      <c r="D22" s="28">
        <f>C22/C$31</f>
        <v>2.8220231786299343E-2</v>
      </c>
      <c r="E22" s="26">
        <v>7</v>
      </c>
      <c r="F22" s="27">
        <v>463755725.96999997</v>
      </c>
      <c r="G22" s="28">
        <f>F22/F$31</f>
        <v>2.6188981051601733E-2</v>
      </c>
      <c r="H22" s="29">
        <v>8</v>
      </c>
      <c r="I22" s="45">
        <v>618232716.25999999</v>
      </c>
      <c r="J22" s="30">
        <v>2.4267986779063853E-2</v>
      </c>
      <c r="K22" s="26">
        <v>8</v>
      </c>
      <c r="L22" s="27">
        <v>819374160.56999993</v>
      </c>
      <c r="M22" s="28">
        <f>L22/L$31</f>
        <v>2.2352359223196359E-2</v>
      </c>
      <c r="N22" s="26">
        <v>8</v>
      </c>
      <c r="O22" s="27">
        <v>833571885.67999995</v>
      </c>
      <c r="P22" s="28">
        <f t="shared" si="49"/>
        <v>2.1825157677911336E-2</v>
      </c>
      <c r="Q22" s="26">
        <v>8</v>
      </c>
      <c r="R22" s="27">
        <v>1082023638.5899997</v>
      </c>
      <c r="S22" s="28">
        <f t="shared" si="50"/>
        <v>1.8479921351625211E-2</v>
      </c>
      <c r="T22" s="26">
        <v>8</v>
      </c>
      <c r="U22" s="27">
        <v>1322614488.4399998</v>
      </c>
      <c r="V22" s="28">
        <f t="shared" si="51"/>
        <v>1.6681836116824434E-2</v>
      </c>
      <c r="W22" s="26">
        <v>8</v>
      </c>
      <c r="X22" s="27">
        <v>1349492355.5</v>
      </c>
      <c r="Y22" s="28">
        <f t="shared" si="52"/>
        <v>1.454333123399131E-2</v>
      </c>
      <c r="Z22" s="26">
        <v>8</v>
      </c>
      <c r="AA22" s="27">
        <v>1578127413</v>
      </c>
      <c r="AB22" s="28">
        <f t="shared" si="13"/>
        <v>1.2814965377291754E-2</v>
      </c>
      <c r="AC22" s="26">
        <v>12</v>
      </c>
      <c r="AD22" s="27">
        <v>4112222978.099999</v>
      </c>
      <c r="AE22" s="28">
        <f t="shared" si="14"/>
        <v>3.0047849893164419E-2</v>
      </c>
      <c r="AF22" s="26">
        <v>12</v>
      </c>
      <c r="AG22" s="27">
        <v>4712271176.6499996</v>
      </c>
      <c r="AH22" s="28">
        <f t="shared" si="15"/>
        <v>2.8346213624960457E-2</v>
      </c>
      <c r="AI22" s="26">
        <v>14</v>
      </c>
      <c r="AJ22" s="27">
        <v>5027049351.5900002</v>
      </c>
      <c r="AK22" s="28">
        <f t="shared" si="16"/>
        <v>2.8228664923616562E-2</v>
      </c>
      <c r="AL22" s="68">
        <v>16</v>
      </c>
      <c r="AM22" s="70">
        <v>5871972797.1100016</v>
      </c>
      <c r="AN22" s="28">
        <f t="shared" si="17"/>
        <v>2.7749806485231173E-2</v>
      </c>
      <c r="AO22" s="26">
        <v>17</v>
      </c>
      <c r="AP22" s="27">
        <v>6977659594.5500011</v>
      </c>
      <c r="AQ22" s="28">
        <f t="shared" si="18"/>
        <v>2.7750390470974374E-2</v>
      </c>
      <c r="AR22" s="26">
        <v>18</v>
      </c>
      <c r="AS22" s="27">
        <v>7185456477.9499989</v>
      </c>
      <c r="AT22" s="28">
        <v>2.7869381319878719E-2</v>
      </c>
      <c r="AU22" s="26">
        <v>20</v>
      </c>
      <c r="AV22" s="27">
        <v>8176685070.8399992</v>
      </c>
      <c r="AW22" s="28">
        <v>2.6869953959463982E-2</v>
      </c>
      <c r="AX22" s="89">
        <v>410322973.45999908</v>
      </c>
      <c r="AY22" s="90">
        <v>5.2833355992817084E-2</v>
      </c>
      <c r="AZ22" s="26">
        <v>20</v>
      </c>
      <c r="BA22" s="27">
        <v>8728845384.3699989</v>
      </c>
      <c r="BB22" s="28">
        <v>2.66448580994539E-2</v>
      </c>
      <c r="BC22" s="89">
        <v>663553794.74999905</v>
      </c>
      <c r="BD22" s="90">
        <v>8.227275943798365E-2</v>
      </c>
      <c r="BE22" s="26">
        <v>22</v>
      </c>
      <c r="BF22" s="27">
        <v>10218944689.939999</v>
      </c>
      <c r="BG22" s="28">
        <v>2.6164198039414735E-2</v>
      </c>
      <c r="BH22" s="89">
        <v>846914177.21999931</v>
      </c>
      <c r="BI22" s="90">
        <v>9.0366135286322646E-2</v>
      </c>
      <c r="BJ22" s="26">
        <v>22</v>
      </c>
      <c r="BK22" s="112">
        <v>10623391437.190002</v>
      </c>
      <c r="BL22" s="78">
        <v>2.6275926194200414E-2</v>
      </c>
      <c r="BM22" s="98">
        <v>712256122.18000031</v>
      </c>
      <c r="BN22" s="99">
        <v>7.1864231446958249E-2</v>
      </c>
      <c r="BO22" s="26">
        <v>22</v>
      </c>
      <c r="BP22" s="112">
        <v>10812423058.280001</v>
      </c>
      <c r="BQ22" s="78">
        <f t="shared" si="19"/>
        <v>2.6297022925548735E-2</v>
      </c>
      <c r="BR22" s="98">
        <f t="shared" si="20"/>
        <v>189031621.08999825</v>
      </c>
      <c r="BS22" s="99">
        <f t="shared" si="21"/>
        <v>1.7793905289815722E-2</v>
      </c>
      <c r="BT22" s="26">
        <v>22</v>
      </c>
      <c r="BU22" s="112">
        <v>10522903554.549997</v>
      </c>
      <c r="BV22" s="78">
        <f t="shared" si="22"/>
        <v>2.6099306770045273E-2</v>
      </c>
      <c r="BW22" s="98">
        <f t="shared" si="23"/>
        <v>-289519503.73000336</v>
      </c>
      <c r="BX22" s="99">
        <f t="shared" si="24"/>
        <v>-2.6776560829100505E-2</v>
      </c>
      <c r="BY22" s="26">
        <v>22</v>
      </c>
      <c r="BZ22" s="112">
        <v>10399034490.860001</v>
      </c>
      <c r="CA22" s="78">
        <f t="shared" si="25"/>
        <v>2.6070973273981994E-2</v>
      </c>
      <c r="CB22" s="98">
        <f t="shared" si="26"/>
        <v>-123869063.68999672</v>
      </c>
      <c r="CC22" s="99">
        <f t="shared" si="27"/>
        <v>-1.1771376887364609E-2</v>
      </c>
      <c r="CD22" s="26">
        <v>22</v>
      </c>
      <c r="CE22" s="112">
        <v>10323905339.620001</v>
      </c>
      <c r="CF22" s="78">
        <f t="shared" si="28"/>
        <v>2.5858822082437453E-2</v>
      </c>
      <c r="CG22" s="98">
        <f t="shared" si="29"/>
        <v>-75129151.239999771</v>
      </c>
      <c r="CH22" s="99">
        <f t="shared" si="30"/>
        <v>-7.2246275657641933E-3</v>
      </c>
      <c r="CI22" s="26">
        <v>22</v>
      </c>
      <c r="CJ22" s="112">
        <v>10314232577.459999</v>
      </c>
      <c r="CK22" s="78">
        <f t="shared" si="31"/>
        <v>2.5857441337295495E-2</v>
      </c>
      <c r="CL22" s="98">
        <f t="shared" si="32"/>
        <v>-9672762.1600017548</v>
      </c>
      <c r="CM22" s="99">
        <f t="shared" si="33"/>
        <v>-9.3692859841330032E-4</v>
      </c>
      <c r="CN22" s="26">
        <v>22</v>
      </c>
      <c r="CO22" s="112">
        <v>10542350681.639997</v>
      </c>
      <c r="CP22" s="78">
        <f t="shared" si="34"/>
        <v>2.5931273564050443E-2</v>
      </c>
      <c r="CQ22" s="98">
        <f t="shared" si="35"/>
        <v>228118104.1799984</v>
      </c>
      <c r="CR22" s="99">
        <f t="shared" si="36"/>
        <v>2.2116827642466752E-2</v>
      </c>
      <c r="CS22" s="26">
        <v>22</v>
      </c>
      <c r="CT22" s="112">
        <v>10577825512.780003</v>
      </c>
      <c r="CU22" s="78">
        <f t="shared" si="37"/>
        <v>2.5933142592010603E-2</v>
      </c>
      <c r="CV22" s="98">
        <f t="shared" si="38"/>
        <v>35474831.140005112</v>
      </c>
      <c r="CW22" s="99">
        <f t="shared" si="39"/>
        <v>3.3649830299978742E-3</v>
      </c>
      <c r="CX22" s="26">
        <v>22</v>
      </c>
      <c r="CY22" s="112">
        <v>10212277320.509998</v>
      </c>
      <c r="CZ22" s="78">
        <f t="shared" si="40"/>
        <v>2.5719632628806891E-2</v>
      </c>
      <c r="DA22" s="98">
        <f t="shared" si="41"/>
        <v>-365548192.27000427</v>
      </c>
      <c r="DB22" s="99">
        <f t="shared" si="42"/>
        <v>-3.4557971468554979E-2</v>
      </c>
      <c r="DC22" s="26">
        <v>22</v>
      </c>
      <c r="DD22" s="112">
        <v>9926307811.0200005</v>
      </c>
      <c r="DE22" s="78">
        <f t="shared" si="43"/>
        <v>2.5677622893377078E-2</v>
      </c>
      <c r="DF22" s="98">
        <f t="shared" si="44"/>
        <v>-285969509.48999786</v>
      </c>
      <c r="DG22" s="99">
        <f t="shared" si="45"/>
        <v>-2.8002520937780079E-2</v>
      </c>
      <c r="DH22" s="26">
        <v>22</v>
      </c>
      <c r="DI22" s="112">
        <v>10035279569.190002</v>
      </c>
      <c r="DJ22" s="78">
        <f t="shared" si="46"/>
        <v>2.52740674835518E-2</v>
      </c>
      <c r="DK22" s="98">
        <f t="shared" si="47"/>
        <v>108971758.17000198</v>
      </c>
      <c r="DL22" s="99">
        <f t="shared" si="48"/>
        <v>1.0978075659614705E-2</v>
      </c>
    </row>
    <row r="23" spans="1:116" s="7" customFormat="1" ht="21.75">
      <c r="A23" s="73" t="s">
        <v>49</v>
      </c>
      <c r="B23" s="26"/>
      <c r="C23" s="27"/>
      <c r="D23" s="28"/>
      <c r="E23" s="26"/>
      <c r="F23" s="27"/>
      <c r="G23" s="28"/>
      <c r="H23" s="29"/>
      <c r="I23" s="45"/>
      <c r="J23" s="30"/>
      <c r="K23" s="26">
        <v>0</v>
      </c>
      <c r="L23" s="27">
        <v>0</v>
      </c>
      <c r="M23" s="28"/>
      <c r="N23" s="26">
        <v>1</v>
      </c>
      <c r="O23" s="27">
        <v>782404.35</v>
      </c>
      <c r="P23" s="28">
        <f t="shared" si="49"/>
        <v>2.0485453744284599E-5</v>
      </c>
      <c r="Q23" s="26">
        <v>2</v>
      </c>
      <c r="R23" s="27">
        <v>3873245.21</v>
      </c>
      <c r="S23" s="28">
        <f t="shared" si="50"/>
        <v>6.6151296795726597E-5</v>
      </c>
      <c r="T23" s="26">
        <v>2</v>
      </c>
      <c r="U23" s="27">
        <v>6029523.8200000003</v>
      </c>
      <c r="V23" s="28">
        <f t="shared" si="51"/>
        <v>7.604901436273068E-5</v>
      </c>
      <c r="W23" s="26">
        <v>2</v>
      </c>
      <c r="X23" s="27">
        <v>6095484.9700000007</v>
      </c>
      <c r="Y23" s="28">
        <f t="shared" si="52"/>
        <v>6.5690373561012435E-5</v>
      </c>
      <c r="Z23" s="26">
        <v>2</v>
      </c>
      <c r="AA23" s="27">
        <v>5941099.2300000004</v>
      </c>
      <c r="AB23" s="28">
        <f t="shared" si="13"/>
        <v>4.8243874549250169E-5</v>
      </c>
      <c r="AC23" s="26">
        <v>2</v>
      </c>
      <c r="AD23" s="27">
        <v>4993129.5199999996</v>
      </c>
      <c r="AE23" s="28">
        <f t="shared" si="14"/>
        <v>3.6484598990157108E-5</v>
      </c>
      <c r="AF23" s="26">
        <v>2</v>
      </c>
      <c r="AG23" s="27">
        <v>12131113.940000001</v>
      </c>
      <c r="AH23" s="28">
        <f t="shared" si="15"/>
        <v>7.2973548075057338E-5</v>
      </c>
      <c r="AI23" s="26">
        <v>2</v>
      </c>
      <c r="AJ23" s="27">
        <v>13959933.73</v>
      </c>
      <c r="AK23" s="28">
        <f t="shared" si="16"/>
        <v>7.8389978704987778E-5</v>
      </c>
      <c r="AL23" s="68">
        <v>2</v>
      </c>
      <c r="AM23" s="70">
        <v>13052663.260000002</v>
      </c>
      <c r="AN23" s="28">
        <f t="shared" si="17"/>
        <v>6.1684359260001076E-5</v>
      </c>
      <c r="AO23" s="26">
        <v>2</v>
      </c>
      <c r="AP23" s="27">
        <v>12905824.07</v>
      </c>
      <c r="AQ23" s="28">
        <f t="shared" si="18"/>
        <v>5.1326903016583285E-5</v>
      </c>
      <c r="AR23" s="26">
        <v>2</v>
      </c>
      <c r="AS23" s="27">
        <v>7358704.8399999999</v>
      </c>
      <c r="AT23" s="28">
        <v>2.8541339278267664E-5</v>
      </c>
      <c r="AU23" s="26">
        <v>1</v>
      </c>
      <c r="AV23" s="27">
        <v>5710667.9199999999</v>
      </c>
      <c r="AW23" s="28">
        <v>1.8766209381771425E-5</v>
      </c>
      <c r="AX23" s="89">
        <v>-80965.549999999814</v>
      </c>
      <c r="AY23" s="90">
        <v>-1.3979743438425812E-2</v>
      </c>
      <c r="AZ23" s="26">
        <v>1</v>
      </c>
      <c r="BA23" s="27">
        <v>4424868.53</v>
      </c>
      <c r="BB23" s="28">
        <v>1.3506940368276275E-5</v>
      </c>
      <c r="BC23" s="89">
        <v>-32550.589999999851</v>
      </c>
      <c r="BD23" s="90">
        <v>-7.3025643592608477E-3</v>
      </c>
      <c r="BE23" s="26">
        <v>1</v>
      </c>
      <c r="BF23" s="27">
        <v>4472612.13</v>
      </c>
      <c r="BG23" s="28">
        <v>1.14515063026039E-5</v>
      </c>
      <c r="BH23" s="89">
        <v>263381.9299999997</v>
      </c>
      <c r="BI23" s="90">
        <v>6.2572469901978678E-2</v>
      </c>
      <c r="BJ23" s="26">
        <v>1</v>
      </c>
      <c r="BK23" s="112">
        <v>4668699.1399999997</v>
      </c>
      <c r="BL23" s="78">
        <v>1.1547573555099612E-5</v>
      </c>
      <c r="BM23" s="98">
        <v>140359.08999999985</v>
      </c>
      <c r="BN23" s="99">
        <v>3.0995704485576311E-2</v>
      </c>
      <c r="BO23" s="26">
        <v>1</v>
      </c>
      <c r="BP23" s="112">
        <v>4626195.6500000004</v>
      </c>
      <c r="BQ23" s="78">
        <f t="shared" si="19"/>
        <v>1.1251425550997289E-5</v>
      </c>
      <c r="BR23" s="98">
        <f t="shared" si="20"/>
        <v>-42503.489999999292</v>
      </c>
      <c r="BS23" s="99">
        <f t="shared" si="21"/>
        <v>-9.1039256815334847E-3</v>
      </c>
      <c r="BT23" s="26">
        <v>1</v>
      </c>
      <c r="BU23" s="112">
        <v>4511502.96</v>
      </c>
      <c r="BV23" s="78">
        <f t="shared" si="22"/>
        <v>1.1189601723194985E-5</v>
      </c>
      <c r="BW23" s="98">
        <f t="shared" si="23"/>
        <v>-114692.69000000041</v>
      </c>
      <c r="BX23" s="99">
        <f t="shared" si="24"/>
        <v>-2.4792010255770398E-2</v>
      </c>
      <c r="BY23" s="26">
        <v>1</v>
      </c>
      <c r="BZ23" s="112">
        <v>4376795.45</v>
      </c>
      <c r="CA23" s="78">
        <f t="shared" si="25"/>
        <v>1.0972876116809507E-5</v>
      </c>
      <c r="CB23" s="98">
        <f t="shared" si="26"/>
        <v>-134707.50999999978</v>
      </c>
      <c r="CC23" s="99">
        <f t="shared" si="27"/>
        <v>-2.9858677073770507E-2</v>
      </c>
      <c r="CD23" s="26">
        <v>1</v>
      </c>
      <c r="CE23" s="112">
        <v>4348253.63</v>
      </c>
      <c r="CF23" s="78">
        <f t="shared" si="28"/>
        <v>1.089129678048961E-5</v>
      </c>
      <c r="CG23" s="98">
        <f t="shared" si="29"/>
        <v>-28541.820000000298</v>
      </c>
      <c r="CH23" s="99">
        <f t="shared" si="30"/>
        <v>-6.5211683584619649E-3</v>
      </c>
      <c r="CI23" s="26">
        <v>1</v>
      </c>
      <c r="CJ23" s="112">
        <v>4326310.8099999996</v>
      </c>
      <c r="CK23" s="78">
        <f t="shared" si="31"/>
        <v>1.0845918698881133E-5</v>
      </c>
      <c r="CL23" s="98">
        <f t="shared" si="32"/>
        <v>-21942.820000000298</v>
      </c>
      <c r="CM23" s="99">
        <f t="shared" si="33"/>
        <v>-5.0463523674446516E-3</v>
      </c>
      <c r="CN23" s="26">
        <v>1</v>
      </c>
      <c r="CO23" s="112">
        <v>4446284.13</v>
      </c>
      <c r="CP23" s="78">
        <f t="shared" si="34"/>
        <v>1.093663202831249E-5</v>
      </c>
      <c r="CQ23" s="98">
        <f t="shared" si="35"/>
        <v>119973.3200000003</v>
      </c>
      <c r="CR23" s="99">
        <f t="shared" si="36"/>
        <v>2.7731091285140539E-2</v>
      </c>
      <c r="CS23" s="26">
        <v>1</v>
      </c>
      <c r="CT23" s="112">
        <v>4463785.55</v>
      </c>
      <c r="CU23" s="78">
        <f t="shared" si="37"/>
        <v>1.0943646879828622E-5</v>
      </c>
      <c r="CV23" s="98">
        <f t="shared" si="38"/>
        <v>17501.419999999925</v>
      </c>
      <c r="CW23" s="99">
        <f t="shared" si="39"/>
        <v>3.9361901957444016E-3</v>
      </c>
      <c r="CX23" s="26">
        <v>1</v>
      </c>
      <c r="CY23" s="112">
        <v>4267795.26</v>
      </c>
      <c r="CZ23" s="78">
        <f t="shared" si="40"/>
        <v>1.0748447459580122E-5</v>
      </c>
      <c r="DA23" s="98">
        <f t="shared" si="41"/>
        <v>-195990.29000000004</v>
      </c>
      <c r="DB23" s="99">
        <f t="shared" si="42"/>
        <v>-4.3906744131110877E-2</v>
      </c>
      <c r="DC23" s="26">
        <v>1</v>
      </c>
      <c r="DD23" s="112">
        <v>4104095.59</v>
      </c>
      <c r="DE23" s="78">
        <f t="shared" si="43"/>
        <v>1.0616577773399007E-5</v>
      </c>
      <c r="DF23" s="98">
        <f t="shared" si="44"/>
        <v>-163699.66999999993</v>
      </c>
      <c r="DG23" s="99">
        <f t="shared" si="45"/>
        <v>-3.8356964199824324E-2</v>
      </c>
      <c r="DH23" s="26">
        <v>1</v>
      </c>
      <c r="DI23" s="112">
        <v>4062561.07</v>
      </c>
      <c r="DJ23" s="78">
        <f t="shared" si="46"/>
        <v>1.0231647452500221E-5</v>
      </c>
      <c r="DK23" s="98">
        <f t="shared" si="47"/>
        <v>-41534.520000000019</v>
      </c>
      <c r="DL23" s="99">
        <f t="shared" si="48"/>
        <v>-1.0120261355803368E-2</v>
      </c>
    </row>
    <row r="24" spans="1:116" s="7" customFormat="1">
      <c r="A24" s="25" t="s">
        <v>24</v>
      </c>
      <c r="B24" s="26">
        <v>3</v>
      </c>
      <c r="C24" s="27">
        <v>1056756418.3399999</v>
      </c>
      <c r="D24" s="28">
        <f>C24/C$31</f>
        <v>8.9992929264198981E-2</v>
      </c>
      <c r="E24" s="26">
        <v>3</v>
      </c>
      <c r="F24" s="27">
        <v>1819376767.02</v>
      </c>
      <c r="G24" s="28">
        <f>F24/F$31</f>
        <v>0.10274293342157784</v>
      </c>
      <c r="H24" s="29">
        <v>3</v>
      </c>
      <c r="I24" s="45">
        <v>2885781491.2400002</v>
      </c>
      <c r="J24" s="30">
        <v>0.1132779052851471</v>
      </c>
      <c r="K24" s="26">
        <v>4</v>
      </c>
      <c r="L24" s="27">
        <v>5634059692.0900002</v>
      </c>
      <c r="M24" s="28">
        <f>L24/L$31</f>
        <v>0.15369599406810688</v>
      </c>
      <c r="N24" s="26">
        <v>6</v>
      </c>
      <c r="O24" s="27">
        <v>6152886729.3999996</v>
      </c>
      <c r="P24" s="28">
        <f t="shared" si="49"/>
        <v>0.16109915095557206</v>
      </c>
      <c r="Q24" s="26">
        <v>6</v>
      </c>
      <c r="R24" s="27">
        <v>10264139916.43</v>
      </c>
      <c r="S24" s="28">
        <f t="shared" si="50"/>
        <v>0.17530162154763895</v>
      </c>
      <c r="T24" s="26">
        <v>7</v>
      </c>
      <c r="U24" s="27">
        <v>13850202956.01</v>
      </c>
      <c r="V24" s="28">
        <f t="shared" si="51"/>
        <v>0.17468946387350689</v>
      </c>
      <c r="W24" s="26">
        <v>7</v>
      </c>
      <c r="X24" s="27">
        <v>16889244233.859999</v>
      </c>
      <c r="Y24" s="28">
        <f t="shared" si="52"/>
        <v>0.18201353433661874</v>
      </c>
      <c r="Z24" s="26">
        <v>8</v>
      </c>
      <c r="AA24" s="27">
        <v>25563141811.700001</v>
      </c>
      <c r="AB24" s="28">
        <f t="shared" si="13"/>
        <v>0.20758195729519002</v>
      </c>
      <c r="AC24" s="26">
        <v>9</v>
      </c>
      <c r="AD24" s="27">
        <v>31217249948.840004</v>
      </c>
      <c r="AE24" s="28">
        <f t="shared" si="14"/>
        <v>0.228103204893217</v>
      </c>
      <c r="AF24" s="26">
        <v>10</v>
      </c>
      <c r="AG24" s="27">
        <v>40379549882.769997</v>
      </c>
      <c r="AH24" s="28">
        <f t="shared" si="15"/>
        <v>0.24289929508480834</v>
      </c>
      <c r="AI24" s="26">
        <v>12</v>
      </c>
      <c r="AJ24" s="27">
        <v>47458683326.929993</v>
      </c>
      <c r="AK24" s="28">
        <f t="shared" si="16"/>
        <v>0.26649733783262025</v>
      </c>
      <c r="AL24" s="68">
        <v>12</v>
      </c>
      <c r="AM24" s="70">
        <v>59162276440.890007</v>
      </c>
      <c r="AN24" s="28">
        <f t="shared" si="17"/>
        <v>0.27958946323260592</v>
      </c>
      <c r="AO24" s="26">
        <v>14</v>
      </c>
      <c r="AP24" s="27">
        <v>71433356964.550003</v>
      </c>
      <c r="AQ24" s="28">
        <f t="shared" si="18"/>
        <v>0.28409289985528463</v>
      </c>
      <c r="AR24" s="26">
        <v>17</v>
      </c>
      <c r="AS24" s="27">
        <v>72866302846.149994</v>
      </c>
      <c r="AT24" s="28">
        <v>0.28261792213491849</v>
      </c>
      <c r="AU24" s="26">
        <v>18</v>
      </c>
      <c r="AV24" s="27">
        <v>81410458646.779999</v>
      </c>
      <c r="AW24" s="28">
        <v>0.26752837570557197</v>
      </c>
      <c r="AX24" s="89">
        <v>3256459958.8000031</v>
      </c>
      <c r="AY24" s="90">
        <v>4.1667221299846853E-2</v>
      </c>
      <c r="AZ24" s="26">
        <v>19</v>
      </c>
      <c r="BA24" s="27">
        <v>85531984516.300018</v>
      </c>
      <c r="BB24" s="28">
        <v>0.26108694678935329</v>
      </c>
      <c r="BC24" s="89">
        <v>5138279858.960022</v>
      </c>
      <c r="BD24" s="90">
        <v>6.3913957950573114E-2</v>
      </c>
      <c r="BE24" s="26">
        <v>24</v>
      </c>
      <c r="BF24" s="27">
        <v>102401871955.02</v>
      </c>
      <c r="BG24" s="28">
        <v>0.26218586544220396</v>
      </c>
      <c r="BH24" s="89">
        <v>7627398221.3500214</v>
      </c>
      <c r="BI24" s="90">
        <v>8.047945739887849E-2</v>
      </c>
      <c r="BJ24" s="26">
        <v>28</v>
      </c>
      <c r="BK24" s="112">
        <v>105828860809.76001</v>
      </c>
      <c r="BL24" s="78">
        <v>0.26175740132466591</v>
      </c>
      <c r="BM24" s="98">
        <v>5102944218.6700134</v>
      </c>
      <c r="BN24" s="99">
        <v>5.0661680641597748E-2</v>
      </c>
      <c r="BO24" s="26">
        <v>28</v>
      </c>
      <c r="BP24" s="112">
        <v>107880900799.92999</v>
      </c>
      <c r="BQ24" s="78">
        <f t="shared" si="19"/>
        <v>0.26237842399184652</v>
      </c>
      <c r="BR24" s="98">
        <f t="shared" si="20"/>
        <v>2052039990.1699829</v>
      </c>
      <c r="BS24" s="99">
        <f t="shared" si="21"/>
        <v>1.9390173667831211E-2</v>
      </c>
      <c r="BT24" s="26">
        <v>28</v>
      </c>
      <c r="BU24" s="112">
        <v>105427323820.39001</v>
      </c>
      <c r="BV24" s="78">
        <f t="shared" si="22"/>
        <v>0.26148486984312469</v>
      </c>
      <c r="BW24" s="98">
        <f t="shared" si="23"/>
        <v>-2453576979.539978</v>
      </c>
      <c r="BX24" s="99">
        <f t="shared" si="24"/>
        <v>-2.2743386098436898E-2</v>
      </c>
      <c r="BY24" s="26">
        <v>28</v>
      </c>
      <c r="BZ24" s="112">
        <v>103528191329.27998</v>
      </c>
      <c r="CA24" s="78">
        <f t="shared" si="25"/>
        <v>0.25955108732658305</v>
      </c>
      <c r="CB24" s="98">
        <f t="shared" si="26"/>
        <v>-1899132491.1100311</v>
      </c>
      <c r="CC24" s="99">
        <f t="shared" si="27"/>
        <v>-1.8013664980678683E-2</v>
      </c>
      <c r="CD24" s="26">
        <v>28</v>
      </c>
      <c r="CE24" s="112">
        <v>104070410670.20996</v>
      </c>
      <c r="CF24" s="78">
        <f t="shared" si="28"/>
        <v>0.26067056458173743</v>
      </c>
      <c r="CG24" s="98">
        <f t="shared" si="29"/>
        <v>542219340.92997742</v>
      </c>
      <c r="CH24" s="99">
        <f t="shared" si="30"/>
        <v>5.2374076468254321E-3</v>
      </c>
      <c r="CI24" s="26">
        <v>28</v>
      </c>
      <c r="CJ24" s="112">
        <v>103685001292.80002</v>
      </c>
      <c r="CK24" s="78">
        <f t="shared" si="31"/>
        <v>0.25993488302221501</v>
      </c>
      <c r="CL24" s="98">
        <f t="shared" si="32"/>
        <v>-385409377.40994263</v>
      </c>
      <c r="CM24" s="99">
        <f t="shared" si="33"/>
        <v>-3.7033521336940936E-3</v>
      </c>
      <c r="CN24" s="26">
        <v>29</v>
      </c>
      <c r="CO24" s="112">
        <v>105781184965.65001</v>
      </c>
      <c r="CP24" s="78">
        <f t="shared" si="34"/>
        <v>0.26019252518803282</v>
      </c>
      <c r="CQ24" s="98">
        <f t="shared" si="35"/>
        <v>2096183672.8499908</v>
      </c>
      <c r="CR24" s="99">
        <f t="shared" si="36"/>
        <v>2.0216845702981649E-2</v>
      </c>
      <c r="CS24" s="26">
        <v>29</v>
      </c>
      <c r="CT24" s="112">
        <v>106535913072.76999</v>
      </c>
      <c r="CU24" s="78">
        <f t="shared" si="37"/>
        <v>0.26118893921517189</v>
      </c>
      <c r="CV24" s="98">
        <f t="shared" si="38"/>
        <v>754728107.11997986</v>
      </c>
      <c r="CW24" s="99">
        <f t="shared" si="39"/>
        <v>7.1348048082942195E-3</v>
      </c>
      <c r="CX24" s="26">
        <v>29</v>
      </c>
      <c r="CY24" s="112">
        <v>103717314554.23999</v>
      </c>
      <c r="CZ24" s="78">
        <f t="shared" si="40"/>
        <v>0.26121218058032925</v>
      </c>
      <c r="DA24" s="98">
        <f t="shared" si="41"/>
        <v>-2818598518.5299988</v>
      </c>
      <c r="DB24" s="99">
        <f t="shared" si="42"/>
        <v>-2.6456792242487641E-2</v>
      </c>
      <c r="DC24" s="26">
        <v>30</v>
      </c>
      <c r="DD24" s="112">
        <v>99186471038.259964</v>
      </c>
      <c r="DE24" s="78">
        <f t="shared" si="43"/>
        <v>0.25657805983185572</v>
      </c>
      <c r="DF24" s="98">
        <f t="shared" si="44"/>
        <v>-4530843515.9800262</v>
      </c>
      <c r="DG24" s="99">
        <f t="shared" si="45"/>
        <v>-4.3684543274696695E-2</v>
      </c>
      <c r="DH24" s="26">
        <v>30</v>
      </c>
      <c r="DI24" s="112">
        <v>101415699474.94003</v>
      </c>
      <c r="DJ24" s="78">
        <f t="shared" si="46"/>
        <v>0.25541762087930858</v>
      </c>
      <c r="DK24" s="98">
        <f t="shared" si="47"/>
        <v>2229228436.680069</v>
      </c>
      <c r="DL24" s="99">
        <f t="shared" si="48"/>
        <v>2.2475126026211493E-2</v>
      </c>
    </row>
    <row r="25" spans="1:116" ht="21.75">
      <c r="A25" s="73" t="s">
        <v>48</v>
      </c>
      <c r="B25" s="26"/>
      <c r="C25" s="27"/>
      <c r="D25" s="28"/>
      <c r="E25" s="26"/>
      <c r="F25" s="27"/>
      <c r="G25" s="28"/>
      <c r="H25" s="29"/>
      <c r="I25" s="45"/>
      <c r="J25" s="30"/>
      <c r="K25" s="26">
        <v>0</v>
      </c>
      <c r="L25" s="27">
        <v>0</v>
      </c>
      <c r="M25" s="28"/>
      <c r="N25" s="26">
        <v>2</v>
      </c>
      <c r="O25" s="27">
        <v>19645856.919999998</v>
      </c>
      <c r="P25" s="28">
        <f t="shared" si="49"/>
        <v>5.1438146171029527E-4</v>
      </c>
      <c r="Q25" s="26">
        <v>2</v>
      </c>
      <c r="R25" s="27">
        <v>20564608.460000001</v>
      </c>
      <c r="S25" s="28">
        <f t="shared" si="50"/>
        <v>3.5122370104870537E-4</v>
      </c>
      <c r="T25" s="26">
        <v>2</v>
      </c>
      <c r="U25" s="27">
        <v>24027880.969999999</v>
      </c>
      <c r="V25" s="28">
        <f t="shared" si="51"/>
        <v>3.0305820485066316E-4</v>
      </c>
      <c r="W25" s="26">
        <v>2</v>
      </c>
      <c r="X25" s="27">
        <v>28284769.789999999</v>
      </c>
      <c r="Y25" s="28">
        <f t="shared" si="52"/>
        <v>3.0482186450085511E-4</v>
      </c>
      <c r="Z25" s="26">
        <v>2</v>
      </c>
      <c r="AA25" s="27">
        <v>38292686.060000002</v>
      </c>
      <c r="AB25" s="28">
        <f t="shared" si="13"/>
        <v>3.1095046066625969E-4</v>
      </c>
      <c r="AC25" s="26">
        <v>2</v>
      </c>
      <c r="AD25" s="27">
        <v>42470140.32</v>
      </c>
      <c r="AE25" s="28">
        <f t="shared" si="14"/>
        <v>3.1032762767806252E-4</v>
      </c>
      <c r="AF25" s="26">
        <v>2</v>
      </c>
      <c r="AG25" s="27">
        <v>37118415.460000001</v>
      </c>
      <c r="AH25" s="28">
        <f t="shared" si="15"/>
        <v>2.2328225490562503E-4</v>
      </c>
      <c r="AI25" s="26">
        <v>2</v>
      </c>
      <c r="AJ25" s="27">
        <v>43325473.630000003</v>
      </c>
      <c r="AK25" s="28">
        <f t="shared" si="16"/>
        <v>2.4328789956506547E-4</v>
      </c>
      <c r="AL25" s="68">
        <v>2</v>
      </c>
      <c r="AM25" s="70">
        <v>58369083.129999995</v>
      </c>
      <c r="AN25" s="28">
        <f t="shared" si="17"/>
        <v>2.7584098522647301E-4</v>
      </c>
      <c r="AO25" s="26">
        <v>2</v>
      </c>
      <c r="AP25" s="27">
        <v>73313482.819999993</v>
      </c>
      <c r="AQ25" s="28">
        <f t="shared" si="18"/>
        <v>2.9157022458234117E-4</v>
      </c>
      <c r="AR25" s="26">
        <v>2</v>
      </c>
      <c r="AS25" s="27">
        <v>66672507.509999998</v>
      </c>
      <c r="AT25" s="28">
        <v>2.5859477975417189E-4</v>
      </c>
      <c r="AU25" s="26">
        <v>2</v>
      </c>
      <c r="AV25" s="27">
        <v>64643177.340000004</v>
      </c>
      <c r="AW25" s="28">
        <v>2.1242828650863349E-4</v>
      </c>
      <c r="AX25" s="89">
        <v>3809.429999999702</v>
      </c>
      <c r="AY25" s="90">
        <v>5.8933589903040586E-5</v>
      </c>
      <c r="AZ25" s="26">
        <v>3</v>
      </c>
      <c r="BA25" s="27">
        <v>228160507.94999999</v>
      </c>
      <c r="BB25" s="28">
        <v>6.9646145515565741E-4</v>
      </c>
      <c r="BC25" s="89">
        <v>44212213.099999994</v>
      </c>
      <c r="BD25" s="90">
        <v>0.24035130706730765</v>
      </c>
      <c r="BE25" s="26">
        <v>3</v>
      </c>
      <c r="BF25" s="27">
        <v>372471371.27999997</v>
      </c>
      <c r="BG25" s="28">
        <v>9.5366155878856345E-4</v>
      </c>
      <c r="BH25" s="89">
        <v>24784476.539999962</v>
      </c>
      <c r="BI25" s="90">
        <v>7.1283896272632805E-2</v>
      </c>
      <c r="BJ25" s="26">
        <v>3</v>
      </c>
      <c r="BK25" s="112">
        <v>309584984.61000001</v>
      </c>
      <c r="BL25" s="78">
        <v>7.6572836975276955E-4</v>
      </c>
      <c r="BM25" s="98">
        <v>670809.47000002861</v>
      </c>
      <c r="BN25" s="99">
        <v>2.1715075706578296E-3</v>
      </c>
      <c r="BO25" s="26">
        <v>3</v>
      </c>
      <c r="BP25" s="112">
        <v>308758402.99000001</v>
      </c>
      <c r="BQ25" s="78">
        <f t="shared" si="19"/>
        <v>7.5093499006830878E-4</v>
      </c>
      <c r="BR25" s="98">
        <f t="shared" si="20"/>
        <v>-826581.62000000477</v>
      </c>
      <c r="BS25" s="99">
        <f t="shared" si="21"/>
        <v>-2.6699667654789257E-3</v>
      </c>
      <c r="BT25" s="26">
        <v>3</v>
      </c>
      <c r="BU25" s="112">
        <v>317779576.80000001</v>
      </c>
      <c r="BV25" s="78">
        <f t="shared" si="22"/>
        <v>7.8816902741374979E-4</v>
      </c>
      <c r="BW25" s="98">
        <f t="shared" si="23"/>
        <v>9021173.8100000024</v>
      </c>
      <c r="BX25" s="99">
        <f t="shared" si="24"/>
        <v>2.9217581522120315E-2</v>
      </c>
      <c r="BY25" s="26">
        <v>3</v>
      </c>
      <c r="BZ25" s="112">
        <v>312131819.62</v>
      </c>
      <c r="CA25" s="78">
        <f t="shared" si="25"/>
        <v>7.8253229513035403E-4</v>
      </c>
      <c r="CB25" s="98">
        <f t="shared" si="26"/>
        <v>-5647757.1800000072</v>
      </c>
      <c r="CC25" s="99">
        <f t="shared" si="27"/>
        <v>-1.7772561839474409E-2</v>
      </c>
      <c r="CD25" s="26">
        <v>3</v>
      </c>
      <c r="CE25" s="112">
        <v>321841346.60000002</v>
      </c>
      <c r="CF25" s="78">
        <f t="shared" si="28"/>
        <v>8.0613274208961468E-4</v>
      </c>
      <c r="CG25" s="98">
        <f t="shared" si="29"/>
        <v>9709526.9800000191</v>
      </c>
      <c r="CH25" s="99">
        <f t="shared" si="30"/>
        <v>3.110713605495502E-2</v>
      </c>
      <c r="CI25" s="26">
        <v>3</v>
      </c>
      <c r="CJ25" s="112">
        <v>248923124.09</v>
      </c>
      <c r="CK25" s="78">
        <f t="shared" si="31"/>
        <v>6.2404207296230753E-4</v>
      </c>
      <c r="CL25" s="98">
        <f t="shared" si="32"/>
        <v>-72918222.51000002</v>
      </c>
      <c r="CM25" s="99">
        <f t="shared" si="33"/>
        <v>-0.22656573892796414</v>
      </c>
      <c r="CN25" s="26">
        <v>3</v>
      </c>
      <c r="CO25" s="112">
        <v>226008520.06</v>
      </c>
      <c r="CP25" s="78">
        <f t="shared" si="34"/>
        <v>5.5591859334452886E-4</v>
      </c>
      <c r="CQ25" s="98">
        <f t="shared" si="35"/>
        <v>-22914604.030000001</v>
      </c>
      <c r="CR25" s="99">
        <f t="shared" si="36"/>
        <v>-9.2054943122580515E-2</v>
      </c>
      <c r="CS25" s="26">
        <v>3</v>
      </c>
      <c r="CT25" s="112">
        <v>228698559.89999998</v>
      </c>
      <c r="CU25" s="78">
        <f t="shared" si="37"/>
        <v>5.6068918487155693E-4</v>
      </c>
      <c r="CV25" s="98">
        <f t="shared" si="38"/>
        <v>2690039.8399999738</v>
      </c>
      <c r="CW25" s="99">
        <f t="shared" si="39"/>
        <v>1.1902382437997606E-2</v>
      </c>
      <c r="CX25" s="26">
        <v>3</v>
      </c>
      <c r="CY25" s="112">
        <v>225283562.95999998</v>
      </c>
      <c r="CZ25" s="78">
        <f t="shared" si="40"/>
        <v>5.6737692238370649E-4</v>
      </c>
      <c r="DA25" s="98">
        <f t="shared" si="41"/>
        <v>-3414996.9399999976</v>
      </c>
      <c r="DB25" s="99">
        <f t="shared" si="42"/>
        <v>-1.4932306270285342E-2</v>
      </c>
      <c r="DC25" s="26">
        <v>3</v>
      </c>
      <c r="DD25" s="112">
        <v>212998968.88</v>
      </c>
      <c r="DE25" s="78">
        <f t="shared" si="43"/>
        <v>5.5099109393997204E-4</v>
      </c>
      <c r="DF25" s="98">
        <f t="shared" si="44"/>
        <v>-12284594.079999983</v>
      </c>
      <c r="DG25" s="99">
        <f t="shared" si="45"/>
        <v>-5.4529473515922522E-2</v>
      </c>
      <c r="DH25" s="26">
        <v>3</v>
      </c>
      <c r="DI25" s="112">
        <v>216971174.06</v>
      </c>
      <c r="DJ25" s="78">
        <f t="shared" si="46"/>
        <v>5.4644656956184074E-4</v>
      </c>
      <c r="DK25" s="98">
        <f t="shared" si="47"/>
        <v>3972205.1800000072</v>
      </c>
      <c r="DL25" s="99">
        <f t="shared" si="48"/>
        <v>1.8648940888713317E-2</v>
      </c>
    </row>
    <row r="26" spans="1:116" s="7" customFormat="1">
      <c r="A26" s="25" t="s">
        <v>25</v>
      </c>
      <c r="B26" s="26">
        <v>4</v>
      </c>
      <c r="C26" s="27">
        <v>452073757.09000003</v>
      </c>
      <c r="D26" s="28">
        <f>C26/C$31</f>
        <v>3.8498409792398908E-2</v>
      </c>
      <c r="E26" s="26">
        <v>4</v>
      </c>
      <c r="F26" s="27">
        <v>582186121.94000006</v>
      </c>
      <c r="G26" s="28">
        <f>F26/F$31</f>
        <v>3.2876923048446562E-2</v>
      </c>
      <c r="H26" s="29">
        <v>4</v>
      </c>
      <c r="I26" s="45">
        <v>656341679.73000002</v>
      </c>
      <c r="J26" s="30">
        <v>2.5763908617766496E-2</v>
      </c>
      <c r="K26" s="26">
        <v>4</v>
      </c>
      <c r="L26" s="27">
        <v>835434015.9000001</v>
      </c>
      <c r="M26" s="28">
        <f>L26/L$31</f>
        <v>2.2790468786181611E-2</v>
      </c>
      <c r="N26" s="26">
        <v>4</v>
      </c>
      <c r="O26" s="27">
        <v>631565538.71000004</v>
      </c>
      <c r="P26" s="28">
        <f t="shared" si="49"/>
        <v>1.6536087292622913E-2</v>
      </c>
      <c r="Q26" s="26">
        <v>4</v>
      </c>
      <c r="R26" s="27">
        <v>823800456.30999994</v>
      </c>
      <c r="S26" s="28">
        <f t="shared" si="50"/>
        <v>1.4069718164272334E-2</v>
      </c>
      <c r="T26" s="26">
        <v>5</v>
      </c>
      <c r="U26" s="27">
        <v>975337320.60000002</v>
      </c>
      <c r="V26" s="28">
        <f t="shared" si="51"/>
        <v>1.2301708081288691E-2</v>
      </c>
      <c r="W26" s="26">
        <v>5</v>
      </c>
      <c r="X26" s="27">
        <v>943410354.53999996</v>
      </c>
      <c r="Y26" s="58">
        <f t="shared" si="52"/>
        <v>1.0167030009272549E-2</v>
      </c>
      <c r="Z26" s="26">
        <v>5</v>
      </c>
      <c r="AA26" s="27">
        <v>1093070838.4099998</v>
      </c>
      <c r="AB26" s="28">
        <f t="shared" si="13"/>
        <v>8.8761305543276926E-3</v>
      </c>
      <c r="AC26" s="26">
        <v>5</v>
      </c>
      <c r="AD26" s="27">
        <v>1085577763.1900001</v>
      </c>
      <c r="AE26" s="28">
        <f t="shared" si="14"/>
        <v>7.9322735779181024E-3</v>
      </c>
      <c r="AF26" s="26">
        <v>6</v>
      </c>
      <c r="AG26" s="27">
        <v>1255269690.6100001</v>
      </c>
      <c r="AH26" s="28">
        <f t="shared" si="15"/>
        <v>7.55095398229284E-3</v>
      </c>
      <c r="AI26" s="26">
        <v>6</v>
      </c>
      <c r="AJ26" s="27">
        <v>1190984202.3699999</v>
      </c>
      <c r="AK26" s="28">
        <f t="shared" si="16"/>
        <v>6.6877986720758698E-3</v>
      </c>
      <c r="AL26" s="68">
        <v>7</v>
      </c>
      <c r="AM26" s="70">
        <v>1361183204.23</v>
      </c>
      <c r="AN26" s="28">
        <f t="shared" si="17"/>
        <v>6.4326882656745047E-3</v>
      </c>
      <c r="AO26" s="26">
        <v>7</v>
      </c>
      <c r="AP26" s="27">
        <v>1598055469.6199999</v>
      </c>
      <c r="AQ26" s="28">
        <f t="shared" si="18"/>
        <v>6.3555211708620617E-3</v>
      </c>
      <c r="AR26" s="26">
        <v>7</v>
      </c>
      <c r="AS26" s="27">
        <v>1763516676.2400002</v>
      </c>
      <c r="AT26" s="28">
        <v>6.8399438316714386E-3</v>
      </c>
      <c r="AU26" s="26">
        <v>7</v>
      </c>
      <c r="AV26" s="27">
        <v>1984407609.54</v>
      </c>
      <c r="AW26" s="28">
        <v>6.5210951190116046E-3</v>
      </c>
      <c r="AX26" s="89">
        <v>31348109.739999771</v>
      </c>
      <c r="AY26" s="90">
        <v>1.6050770467161867E-2</v>
      </c>
      <c r="AZ26" s="26">
        <v>7</v>
      </c>
      <c r="BA26" s="27">
        <v>2527499619.3000002</v>
      </c>
      <c r="BB26" s="28">
        <v>7.7152092558840585E-3</v>
      </c>
      <c r="BC26" s="89">
        <v>332134320.1500001</v>
      </c>
      <c r="BD26" s="90">
        <v>0.15128886307832032</v>
      </c>
      <c r="BE26" s="26">
        <v>13</v>
      </c>
      <c r="BF26" s="27">
        <v>3421226078.3699999</v>
      </c>
      <c r="BG26" s="28">
        <v>8.7595773700785626E-3</v>
      </c>
      <c r="BH26" s="89">
        <v>31938209.199999809</v>
      </c>
      <c r="BI26" s="90">
        <v>9.4232801794499471E-3</v>
      </c>
      <c r="BJ26" s="26">
        <v>13</v>
      </c>
      <c r="BK26" s="112">
        <v>2773155021.9699998</v>
      </c>
      <c r="BL26" s="78">
        <v>6.8591294139147413E-3</v>
      </c>
      <c r="BM26" s="98">
        <v>50393703.710000038</v>
      </c>
      <c r="BN26" s="99">
        <v>1.8508307493586878E-2</v>
      </c>
      <c r="BO26" s="26">
        <v>13</v>
      </c>
      <c r="BP26" s="112">
        <v>3023257320.1200004</v>
      </c>
      <c r="BQ26" s="78">
        <f t="shared" si="19"/>
        <v>7.3529001435202503E-3</v>
      </c>
      <c r="BR26" s="98">
        <f t="shared" si="20"/>
        <v>250102298.15000057</v>
      </c>
      <c r="BS26" s="99">
        <f t="shared" si="21"/>
        <v>9.0186915685778135E-2</v>
      </c>
      <c r="BT26" s="26">
        <v>13</v>
      </c>
      <c r="BU26" s="112">
        <v>2899021094.8000002</v>
      </c>
      <c r="BV26" s="78">
        <f t="shared" si="22"/>
        <v>7.1902626963925775E-3</v>
      </c>
      <c r="BW26" s="98">
        <f t="shared" si="23"/>
        <v>-124236225.32000017</v>
      </c>
      <c r="BX26" s="99">
        <f t="shared" si="24"/>
        <v>-4.1093500210253008E-2</v>
      </c>
      <c r="BY26" s="26">
        <v>13</v>
      </c>
      <c r="BZ26" s="112">
        <v>2927506636.7299995</v>
      </c>
      <c r="CA26" s="78">
        <f t="shared" si="25"/>
        <v>7.3394263046896403E-3</v>
      </c>
      <c r="CB26" s="98">
        <f t="shared" si="26"/>
        <v>28485541.929999352</v>
      </c>
      <c r="CC26" s="99">
        <f t="shared" si="27"/>
        <v>9.825917438508509E-3</v>
      </c>
      <c r="CD26" s="26">
        <v>13</v>
      </c>
      <c r="CE26" s="112">
        <v>3037535965.6200004</v>
      </c>
      <c r="CF26" s="78">
        <f t="shared" si="28"/>
        <v>7.60827414820752E-3</v>
      </c>
      <c r="CG26" s="98">
        <f t="shared" si="29"/>
        <v>110029328.89000082</v>
      </c>
      <c r="CH26" s="99">
        <f t="shared" si="30"/>
        <v>3.7584655662097032E-2</v>
      </c>
      <c r="CI26" s="26">
        <v>13</v>
      </c>
      <c r="CJ26" s="112">
        <v>3114755691.8699999</v>
      </c>
      <c r="CK26" s="78">
        <f t="shared" si="31"/>
        <v>7.8085899244255347E-3</v>
      </c>
      <c r="CL26" s="98">
        <f t="shared" si="32"/>
        <v>77219726.249999523</v>
      </c>
      <c r="CM26" s="99">
        <f t="shared" si="33"/>
        <v>2.5421831090726849E-2</v>
      </c>
      <c r="CN26" s="26">
        <v>13</v>
      </c>
      <c r="CO26" s="112">
        <v>3181980922.1199999</v>
      </c>
      <c r="CP26" s="78">
        <f t="shared" si="34"/>
        <v>7.8267950155351193E-3</v>
      </c>
      <c r="CQ26" s="98">
        <f t="shared" si="35"/>
        <v>67225230.25</v>
      </c>
      <c r="CR26" s="99">
        <f t="shared" si="36"/>
        <v>2.1582826038481405E-2</v>
      </c>
      <c r="CS26" s="26">
        <v>13</v>
      </c>
      <c r="CT26" s="112">
        <v>3143392453.4699998</v>
      </c>
      <c r="CU26" s="78">
        <f t="shared" si="37"/>
        <v>7.7065030634130274E-3</v>
      </c>
      <c r="CV26" s="98">
        <f t="shared" si="38"/>
        <v>-38588468.650000095</v>
      </c>
      <c r="CW26" s="99">
        <f t="shared" si="39"/>
        <v>-1.2127184164350824E-2</v>
      </c>
      <c r="CX26" s="26">
        <v>13</v>
      </c>
      <c r="CY26" s="112">
        <v>2982706851.1300001</v>
      </c>
      <c r="CZ26" s="78">
        <f t="shared" si="40"/>
        <v>7.5119507669869981E-3</v>
      </c>
      <c r="DA26" s="98">
        <f t="shared" si="41"/>
        <v>-160685602.33999968</v>
      </c>
      <c r="DB26" s="99">
        <f t="shared" si="42"/>
        <v>-5.1118530288070896E-2</v>
      </c>
      <c r="DC26" s="26">
        <v>13</v>
      </c>
      <c r="DD26" s="112">
        <v>2847785819.9799995</v>
      </c>
      <c r="DE26" s="78">
        <f t="shared" si="43"/>
        <v>7.3667240386573289E-3</v>
      </c>
      <c r="DF26" s="98">
        <f t="shared" si="44"/>
        <v>-134921031.15000057</v>
      </c>
      <c r="DG26" s="99">
        <f t="shared" si="45"/>
        <v>-4.5234425601994935E-2</v>
      </c>
      <c r="DH26" s="26">
        <v>13</v>
      </c>
      <c r="DI26" s="112">
        <v>3069202263.29</v>
      </c>
      <c r="DJ26" s="78">
        <f t="shared" si="46"/>
        <v>7.7298519277149086E-3</v>
      </c>
      <c r="DK26" s="98">
        <f t="shared" si="47"/>
        <v>221416443.31000042</v>
      </c>
      <c r="DL26" s="99">
        <f t="shared" si="48"/>
        <v>7.7750384792475535E-2</v>
      </c>
    </row>
    <row r="27" spans="1:116" s="7" customFormat="1">
      <c r="A27" s="25" t="s">
        <v>37</v>
      </c>
      <c r="B27" s="26"/>
      <c r="C27" s="27"/>
      <c r="D27" s="28"/>
      <c r="E27" s="26"/>
      <c r="F27" s="27"/>
      <c r="G27" s="28"/>
      <c r="H27" s="29"/>
      <c r="I27" s="45"/>
      <c r="J27" s="30"/>
      <c r="K27" s="26"/>
      <c r="L27" s="27"/>
      <c r="M27" s="28"/>
      <c r="N27" s="26"/>
      <c r="O27" s="27"/>
      <c r="P27" s="28"/>
      <c r="Q27" s="26"/>
      <c r="R27" s="27"/>
      <c r="S27" s="28"/>
      <c r="T27" s="26"/>
      <c r="U27" s="27"/>
      <c r="V27" s="28"/>
      <c r="W27" s="26"/>
      <c r="X27" s="27"/>
      <c r="Y27" s="58"/>
      <c r="Z27" s="26"/>
      <c r="AA27" s="27"/>
      <c r="AB27" s="28"/>
      <c r="AC27" s="26"/>
      <c r="AD27" s="27"/>
      <c r="AE27" s="28"/>
      <c r="AF27" s="26"/>
      <c r="AG27" s="27"/>
      <c r="AH27" s="28"/>
      <c r="AI27" s="26"/>
      <c r="AJ27" s="27"/>
      <c r="AK27" s="28">
        <f t="shared" si="16"/>
        <v>0</v>
      </c>
      <c r="AL27" s="68">
        <v>0</v>
      </c>
      <c r="AM27" s="27">
        <v>0</v>
      </c>
      <c r="AN27" s="28">
        <f t="shared" si="17"/>
        <v>0</v>
      </c>
      <c r="AO27" s="26">
        <v>0</v>
      </c>
      <c r="AP27" s="27">
        <v>0</v>
      </c>
      <c r="AQ27" s="28">
        <f t="shared" si="18"/>
        <v>0</v>
      </c>
      <c r="AR27" s="26">
        <v>0</v>
      </c>
      <c r="AS27" s="27">
        <v>0</v>
      </c>
      <c r="AT27" s="28">
        <v>0</v>
      </c>
      <c r="AU27" s="26">
        <v>0</v>
      </c>
      <c r="AV27" s="27">
        <v>0</v>
      </c>
      <c r="AW27" s="28">
        <v>0</v>
      </c>
      <c r="AX27" s="89">
        <v>0</v>
      </c>
      <c r="AY27" s="90" t="s">
        <v>21</v>
      </c>
      <c r="AZ27" s="26">
        <v>3</v>
      </c>
      <c r="BA27" s="27">
        <v>132835792.83000001</v>
      </c>
      <c r="BB27" s="28">
        <v>4.054821336188968E-4</v>
      </c>
      <c r="BC27" s="89">
        <v>18544650.660000011</v>
      </c>
      <c r="BD27" s="90">
        <v>0.16225798699619393</v>
      </c>
      <c r="BE27" s="26">
        <v>3</v>
      </c>
      <c r="BF27" s="27">
        <v>247794531.29000002</v>
      </c>
      <c r="BG27" s="28">
        <v>6.3444371082055232E-4</v>
      </c>
      <c r="BH27" s="89">
        <v>19642469.840000033</v>
      </c>
      <c r="BI27" s="90">
        <v>8.6093764462017469E-2</v>
      </c>
      <c r="BJ27" s="26">
        <v>3</v>
      </c>
      <c r="BK27" s="112">
        <v>271378789.50999999</v>
      </c>
      <c r="BL27" s="78">
        <v>6.7122905957067529E-4</v>
      </c>
      <c r="BM27" s="98">
        <v>8160140.4799999595</v>
      </c>
      <c r="BN27" s="99">
        <v>3.100137665044363E-2</v>
      </c>
      <c r="BO27" s="26">
        <v>3</v>
      </c>
      <c r="BP27" s="112">
        <v>284333021.07999998</v>
      </c>
      <c r="BQ27" s="78">
        <f t="shared" si="19"/>
        <v>6.9152972775195145E-4</v>
      </c>
      <c r="BR27" s="98">
        <f t="shared" si="20"/>
        <v>12954231.569999993</v>
      </c>
      <c r="BS27" s="99">
        <f t="shared" si="21"/>
        <v>4.773487122331882E-2</v>
      </c>
      <c r="BT27" s="26">
        <v>3</v>
      </c>
      <c r="BU27" s="112">
        <v>282881886.64999998</v>
      </c>
      <c r="BV27" s="78">
        <f t="shared" si="22"/>
        <v>7.0161444520463936E-4</v>
      </c>
      <c r="BW27" s="98">
        <f t="shared" si="23"/>
        <v>-1451134.4300000072</v>
      </c>
      <c r="BX27" s="99">
        <f t="shared" si="24"/>
        <v>-5.1036436938913113E-3</v>
      </c>
      <c r="BY27" s="26">
        <v>3</v>
      </c>
      <c r="BZ27" s="112">
        <v>283179940.74000001</v>
      </c>
      <c r="CA27" s="78">
        <f t="shared" si="25"/>
        <v>7.0994828156876219E-4</v>
      </c>
      <c r="CB27" s="98">
        <f t="shared" si="26"/>
        <v>298054.09000003338</v>
      </c>
      <c r="CC27" s="99">
        <f t="shared" si="27"/>
        <v>1.0536344109186653E-3</v>
      </c>
      <c r="CD27" s="26">
        <v>3</v>
      </c>
      <c r="CE27" s="112">
        <v>285925821.67000002</v>
      </c>
      <c r="CF27" s="78">
        <f t="shared" si="28"/>
        <v>7.1617326080707891E-4</v>
      </c>
      <c r="CG27" s="98">
        <f t="shared" si="29"/>
        <v>2745880.9300000072</v>
      </c>
      <c r="CH27" s="99">
        <f t="shared" si="30"/>
        <v>9.6965940554423723E-3</v>
      </c>
      <c r="CI27" s="26">
        <v>3</v>
      </c>
      <c r="CJ27" s="112">
        <v>291245591.24000001</v>
      </c>
      <c r="CK27" s="78">
        <f t="shared" si="31"/>
        <v>7.3014310407268389E-4</v>
      </c>
      <c r="CL27" s="98">
        <f t="shared" si="32"/>
        <v>5319769.5699999928</v>
      </c>
      <c r="CM27" s="99">
        <f t="shared" si="33"/>
        <v>1.8605418492561965E-2</v>
      </c>
      <c r="CN27" s="26">
        <v>3</v>
      </c>
      <c r="CO27" s="112">
        <v>294173929.99000001</v>
      </c>
      <c r="CP27" s="78">
        <f t="shared" si="34"/>
        <v>7.2358669184355306E-4</v>
      </c>
      <c r="CQ27" s="98">
        <f t="shared" si="35"/>
        <v>2928338.75</v>
      </c>
      <c r="CR27" s="99">
        <f t="shared" si="36"/>
        <v>1.0054534173486979E-2</v>
      </c>
      <c r="CS27" s="26">
        <v>3</v>
      </c>
      <c r="CT27" s="112">
        <v>294407422.71000004</v>
      </c>
      <c r="CU27" s="78">
        <f t="shared" si="37"/>
        <v>7.217844219551897E-4</v>
      </c>
      <c r="CV27" s="98">
        <f t="shared" si="38"/>
        <v>233492.72000002861</v>
      </c>
      <c r="CW27" s="99">
        <f t="shared" si="39"/>
        <v>7.9372335953755606E-4</v>
      </c>
      <c r="CX27" s="26">
        <v>3</v>
      </c>
      <c r="CY27" s="112">
        <v>292942670.98000002</v>
      </c>
      <c r="CZ27" s="78">
        <f t="shared" si="40"/>
        <v>7.3777646674118963E-4</v>
      </c>
      <c r="DA27" s="98">
        <f t="shared" si="41"/>
        <v>-1464751.7300000191</v>
      </c>
      <c r="DB27" s="99">
        <f t="shared" si="42"/>
        <v>-4.975254076534757E-3</v>
      </c>
      <c r="DC27" s="26">
        <v>3</v>
      </c>
      <c r="DD27" s="112">
        <v>287062544.71000004</v>
      </c>
      <c r="DE27" s="78">
        <f t="shared" si="43"/>
        <v>7.4258061609708888E-4</v>
      </c>
      <c r="DF27" s="98">
        <f t="shared" si="44"/>
        <v>-5880126.2699999809</v>
      </c>
      <c r="DG27" s="99">
        <f t="shared" si="45"/>
        <v>-2.0072617793538972E-2</v>
      </c>
      <c r="DH27" s="26">
        <v>3</v>
      </c>
      <c r="DI27" s="112">
        <v>296469954.89999998</v>
      </c>
      <c r="DJ27" s="78">
        <f t="shared" si="46"/>
        <v>7.4666595936130511E-4</v>
      </c>
      <c r="DK27" s="98">
        <f t="shared" si="47"/>
        <v>9407410.189999938</v>
      </c>
      <c r="DL27" s="99">
        <f t="shared" si="48"/>
        <v>3.2771291007343405E-2</v>
      </c>
    </row>
    <row r="28" spans="1:116">
      <c r="A28" s="25" t="s">
        <v>39</v>
      </c>
      <c r="B28" s="68"/>
      <c r="C28" s="27"/>
      <c r="D28" s="58"/>
      <c r="E28" s="68"/>
      <c r="F28" s="27"/>
      <c r="G28" s="58"/>
      <c r="H28" s="71"/>
      <c r="I28" s="45"/>
      <c r="J28" s="28"/>
      <c r="K28" s="68"/>
      <c r="L28" s="27"/>
      <c r="M28" s="28"/>
      <c r="N28" s="68"/>
      <c r="O28" s="27"/>
      <c r="P28" s="58"/>
      <c r="Q28" s="68"/>
      <c r="R28" s="27"/>
      <c r="S28" s="28"/>
      <c r="T28" s="68"/>
      <c r="U28" s="27"/>
      <c r="V28" s="58"/>
      <c r="W28" s="68"/>
      <c r="X28" s="27"/>
      <c r="Y28" s="58"/>
      <c r="Z28" s="68"/>
      <c r="AA28" s="27"/>
      <c r="AB28" s="28"/>
      <c r="AC28" s="68"/>
      <c r="AD28" s="27"/>
      <c r="AE28" s="58"/>
      <c r="AF28" s="68"/>
      <c r="AG28" s="27"/>
      <c r="AH28" s="58"/>
      <c r="AI28" s="68"/>
      <c r="AJ28" s="27"/>
      <c r="AK28" s="58">
        <f t="shared" si="16"/>
        <v>0</v>
      </c>
      <c r="AL28" s="68">
        <v>3</v>
      </c>
      <c r="AM28" s="70">
        <v>59312400.260000005</v>
      </c>
      <c r="AN28" s="58">
        <v>2.8029891933416972E-4</v>
      </c>
      <c r="AO28" s="68">
        <v>4</v>
      </c>
      <c r="AP28" s="27">
        <v>113578198.95999999</v>
      </c>
      <c r="AQ28" s="58">
        <f t="shared" si="18"/>
        <v>4.5170437557484231E-4</v>
      </c>
      <c r="AR28" s="68">
        <v>4</v>
      </c>
      <c r="AS28" s="27">
        <v>110609734.84</v>
      </c>
      <c r="AT28" s="58">
        <v>4.2900891368645563E-4</v>
      </c>
      <c r="AU28" s="68">
        <v>4</v>
      </c>
      <c r="AV28" s="27">
        <v>129726966.16</v>
      </c>
      <c r="AW28" s="58">
        <v>4.2630449599327007E-4</v>
      </c>
      <c r="AX28" s="89">
        <v>4826942.7399999946</v>
      </c>
      <c r="AY28" s="90">
        <v>3.8646451840673279E-2</v>
      </c>
      <c r="AZ28" s="26">
        <v>4</v>
      </c>
      <c r="BA28" s="27">
        <v>130591107.39999999</v>
      </c>
      <c r="BB28" s="58">
        <v>3.9863021654091099E-4</v>
      </c>
      <c r="BC28" s="89">
        <v>10685753.649999991</v>
      </c>
      <c r="BD28" s="90">
        <v>8.9118236307275736E-2</v>
      </c>
      <c r="BE28" s="26">
        <v>5</v>
      </c>
      <c r="BF28" s="27">
        <v>176739999.75999999</v>
      </c>
      <c r="BG28" s="58">
        <v>4.5251838575455721E-4</v>
      </c>
      <c r="BH28" s="89">
        <v>19588257.520000011</v>
      </c>
      <c r="BI28" s="90">
        <v>0.12464550020759613</v>
      </c>
      <c r="BJ28" s="26">
        <v>6</v>
      </c>
      <c r="BK28" s="112">
        <v>225292667.37</v>
      </c>
      <c r="BL28" s="100">
        <v>5.5723951573364086E-4</v>
      </c>
      <c r="BM28" s="98">
        <v>39185246.680000007</v>
      </c>
      <c r="BN28" s="99">
        <v>0.21055176915954929</v>
      </c>
      <c r="BO28" s="26">
        <v>6</v>
      </c>
      <c r="BP28" s="112">
        <v>245603043.34</v>
      </c>
      <c r="BQ28" s="100">
        <f t="shared" si="19"/>
        <v>5.9733408751062444E-4</v>
      </c>
      <c r="BR28" s="98">
        <f t="shared" si="20"/>
        <v>20310375.969999999</v>
      </c>
      <c r="BS28" s="99">
        <f t="shared" si="21"/>
        <v>9.0151074187621472E-2</v>
      </c>
      <c r="BT28" s="26">
        <v>6</v>
      </c>
      <c r="BU28" s="112">
        <v>237082701.34000003</v>
      </c>
      <c r="BV28" s="100">
        <f t="shared" si="22"/>
        <v>5.8802155888506528E-4</v>
      </c>
      <c r="BW28" s="98">
        <f t="shared" si="23"/>
        <v>-8520341.9999999702</v>
      </c>
      <c r="BX28" s="99">
        <f t="shared" si="24"/>
        <v>-3.4691516375897895E-2</v>
      </c>
      <c r="BY28" s="26">
        <v>6</v>
      </c>
      <c r="BZ28" s="112">
        <v>228193491.78999999</v>
      </c>
      <c r="CA28" s="100">
        <f t="shared" si="25"/>
        <v>5.7209411421633993E-4</v>
      </c>
      <c r="CB28" s="98">
        <f t="shared" si="26"/>
        <v>-8889209.5500000417</v>
      </c>
      <c r="CC28" s="99">
        <f t="shared" si="27"/>
        <v>-3.7494129684527408E-2</v>
      </c>
      <c r="CD28" s="26">
        <v>6</v>
      </c>
      <c r="CE28" s="112">
        <v>238899685.54000002</v>
      </c>
      <c r="CF28" s="100">
        <f t="shared" si="28"/>
        <v>5.9838445440032497E-4</v>
      </c>
      <c r="CG28" s="98">
        <f t="shared" si="29"/>
        <v>10706193.75000003</v>
      </c>
      <c r="CH28" s="99">
        <f t="shared" si="30"/>
        <v>4.6917173956269695E-2</v>
      </c>
      <c r="CI28" s="26">
        <v>6</v>
      </c>
      <c r="CJ28" s="112">
        <v>236686620.15000001</v>
      </c>
      <c r="CK28" s="100">
        <f t="shared" si="31"/>
        <v>5.9336556063568197E-4</v>
      </c>
      <c r="CL28" s="98">
        <f t="shared" si="32"/>
        <v>-2213065.3900000155</v>
      </c>
      <c r="CM28" s="99">
        <f t="shared" si="33"/>
        <v>-9.2635759858690665E-3</v>
      </c>
      <c r="CN28" s="26">
        <v>6</v>
      </c>
      <c r="CO28" s="112">
        <v>246632091.10000002</v>
      </c>
      <c r="CP28" s="100">
        <f t="shared" si="34"/>
        <v>6.0664688712413529E-4</v>
      </c>
      <c r="CQ28" s="98">
        <f t="shared" si="35"/>
        <v>9945470.9500000179</v>
      </c>
      <c r="CR28" s="99">
        <f t="shared" si="36"/>
        <v>4.2019573999143175E-2</v>
      </c>
      <c r="CS28" s="26">
        <v>6</v>
      </c>
      <c r="CT28" s="112">
        <v>264492284.82999998</v>
      </c>
      <c r="CU28" s="100">
        <f t="shared" si="37"/>
        <v>6.4844292701708597E-4</v>
      </c>
      <c r="CV28" s="98">
        <f t="shared" si="38"/>
        <v>17860193.729999959</v>
      </c>
      <c r="CW28" s="99">
        <f t="shared" si="39"/>
        <v>7.2416341483956856E-2</v>
      </c>
      <c r="CX28" s="26">
        <v>6</v>
      </c>
      <c r="CY28" s="112">
        <v>261192432.25</v>
      </c>
      <c r="CZ28" s="100">
        <f t="shared" si="40"/>
        <v>6.5781345257857231E-4</v>
      </c>
      <c r="DA28" s="98">
        <f t="shared" si="41"/>
        <v>-3299852.5799999833</v>
      </c>
      <c r="DB28" s="99">
        <f t="shared" si="42"/>
        <v>-1.2476177073070142E-2</v>
      </c>
      <c r="DC28" s="26">
        <v>7</v>
      </c>
      <c r="DD28" s="112">
        <v>255533178.99999997</v>
      </c>
      <c r="DE28" s="100">
        <f t="shared" si="43"/>
        <v>6.610196592758674E-4</v>
      </c>
      <c r="DF28" s="98">
        <f t="shared" si="44"/>
        <v>-5659253.2500000298</v>
      </c>
      <c r="DG28" s="99">
        <f t="shared" si="45"/>
        <v>-2.1666987826750212E-2</v>
      </c>
      <c r="DH28" s="26">
        <v>7</v>
      </c>
      <c r="DI28" s="112">
        <v>270695388.44</v>
      </c>
      <c r="DJ28" s="100">
        <f t="shared" si="46"/>
        <v>6.8175215924463233E-4</v>
      </c>
      <c r="DK28" s="98">
        <f t="shared" si="47"/>
        <v>15162209.440000027</v>
      </c>
      <c r="DL28" s="99">
        <f t="shared" si="48"/>
        <v>5.9335580214419162E-2</v>
      </c>
    </row>
    <row r="29" spans="1:116">
      <c r="A29" s="25" t="s">
        <v>158</v>
      </c>
      <c r="B29" s="26"/>
      <c r="C29" s="27"/>
      <c r="D29" s="28"/>
      <c r="E29" s="68"/>
      <c r="F29" s="27"/>
      <c r="G29" s="58"/>
      <c r="H29" s="29"/>
      <c r="I29" s="45"/>
      <c r="J29" s="30"/>
      <c r="K29" s="26"/>
      <c r="L29" s="27"/>
      <c r="M29" s="28"/>
      <c r="N29" s="26"/>
      <c r="O29" s="27"/>
      <c r="P29" s="28"/>
      <c r="Q29" s="26"/>
      <c r="R29" s="27"/>
      <c r="S29" s="28"/>
      <c r="T29" s="68"/>
      <c r="U29" s="27"/>
      <c r="V29" s="28"/>
      <c r="W29" s="26"/>
      <c r="X29" s="27"/>
      <c r="Y29" s="28"/>
      <c r="Z29" s="26"/>
      <c r="AA29" s="27"/>
      <c r="AB29" s="58"/>
      <c r="AC29" s="68"/>
      <c r="AD29" s="27"/>
      <c r="AE29" s="28"/>
      <c r="AF29" s="26"/>
      <c r="AG29" s="27"/>
      <c r="AH29" s="28"/>
      <c r="AI29" s="26"/>
      <c r="AJ29" s="27"/>
      <c r="AK29" s="28"/>
      <c r="AL29" s="26"/>
      <c r="AM29" s="70"/>
      <c r="AN29" s="58"/>
      <c r="AO29" s="26"/>
      <c r="AP29" s="27"/>
      <c r="AQ29" s="58"/>
      <c r="AR29" s="68"/>
      <c r="AS29" s="27"/>
      <c r="AT29" s="58"/>
      <c r="AU29" s="26">
        <v>0</v>
      </c>
      <c r="AV29" s="27">
        <v>0</v>
      </c>
      <c r="AW29" s="28">
        <v>0</v>
      </c>
      <c r="AX29" s="89">
        <v>0</v>
      </c>
      <c r="AY29" s="90" t="s">
        <v>21</v>
      </c>
      <c r="AZ29" s="26">
        <v>3</v>
      </c>
      <c r="BA29" s="75">
        <v>18609261.609999999</v>
      </c>
      <c r="BB29" s="78">
        <v>5.6804893786058531E-5</v>
      </c>
      <c r="BC29" s="94">
        <v>2947870.379999999</v>
      </c>
      <c r="BD29" s="95">
        <v>0.18822532026102759</v>
      </c>
      <c r="BE29" s="26">
        <v>3</v>
      </c>
      <c r="BF29" s="75">
        <v>22661814.850000001</v>
      </c>
      <c r="BG29" s="78">
        <v>5.8022450425008728E-5</v>
      </c>
      <c r="BH29" s="94">
        <v>1177712.3600000031</v>
      </c>
      <c r="BI29" s="95">
        <v>5.4817852435221893E-2</v>
      </c>
      <c r="BJ29" s="26">
        <v>3</v>
      </c>
      <c r="BK29" s="112">
        <v>22474154.140000001</v>
      </c>
      <c r="BL29" s="78">
        <v>5.5587635921276461E-5</v>
      </c>
      <c r="BM29" s="98">
        <v>3107132.91</v>
      </c>
      <c r="BN29" s="99">
        <v>0.16043421820527431</v>
      </c>
      <c r="BO29" s="26">
        <v>3</v>
      </c>
      <c r="BP29" s="112">
        <v>24223571.449999999</v>
      </c>
      <c r="BQ29" s="78">
        <f t="shared" si="19"/>
        <v>5.8914436692477202E-5</v>
      </c>
      <c r="BR29" s="98">
        <f t="shared" si="20"/>
        <v>1749417.3099999987</v>
      </c>
      <c r="BS29" s="99">
        <f t="shared" si="21"/>
        <v>7.7841297123007039E-2</v>
      </c>
      <c r="BT29" s="26">
        <v>3</v>
      </c>
      <c r="BU29" s="112">
        <v>22048734.120000001</v>
      </c>
      <c r="BV29" s="78">
        <f t="shared" si="22"/>
        <v>5.4686111367068695E-5</v>
      </c>
      <c r="BW29" s="98">
        <f t="shared" si="23"/>
        <v>-2174837.3299999982</v>
      </c>
      <c r="BX29" s="99">
        <f t="shared" si="24"/>
        <v>-8.9781861212707273E-2</v>
      </c>
      <c r="BY29" s="26">
        <v>3</v>
      </c>
      <c r="BZ29" s="112">
        <v>25099561.950000003</v>
      </c>
      <c r="CA29" s="78">
        <f t="shared" si="25"/>
        <v>6.2926035043181112E-5</v>
      </c>
      <c r="CB29" s="98">
        <f t="shared" si="26"/>
        <v>3050827.8300000019</v>
      </c>
      <c r="CC29" s="99">
        <f t="shared" si="27"/>
        <v>0.13836748238678484</v>
      </c>
      <c r="CD29" s="26">
        <v>3</v>
      </c>
      <c r="CE29" s="112">
        <v>23897627.75</v>
      </c>
      <c r="CF29" s="78">
        <f t="shared" si="28"/>
        <v>5.985762982618706E-5</v>
      </c>
      <c r="CG29" s="98">
        <f t="shared" si="29"/>
        <v>-1201934.200000003</v>
      </c>
      <c r="CH29" s="99">
        <f t="shared" si="30"/>
        <v>-4.7886660428350734E-2</v>
      </c>
      <c r="CI29" s="26">
        <v>3</v>
      </c>
      <c r="CJ29" s="112">
        <v>23544910.299999997</v>
      </c>
      <c r="CK29" s="78">
        <f t="shared" si="31"/>
        <v>5.9026314590247617E-5</v>
      </c>
      <c r="CL29" s="98">
        <f t="shared" si="32"/>
        <v>-352717.45000000298</v>
      </c>
      <c r="CM29" s="99">
        <f t="shared" si="33"/>
        <v>-1.4759517291418308E-2</v>
      </c>
      <c r="CN29" s="26">
        <v>3</v>
      </c>
      <c r="CO29" s="112">
        <v>24694607</v>
      </c>
      <c r="CP29" s="78">
        <f t="shared" si="34"/>
        <v>6.0741918857711381E-5</v>
      </c>
      <c r="CQ29" s="98">
        <f t="shared" si="35"/>
        <v>1149696.700000003</v>
      </c>
      <c r="CR29" s="99">
        <f t="shared" si="36"/>
        <v>4.8829946062695473E-2</v>
      </c>
      <c r="CS29" s="26">
        <v>3</v>
      </c>
      <c r="CT29" s="112">
        <v>23957032.869999997</v>
      </c>
      <c r="CU29" s="78">
        <f t="shared" si="37"/>
        <v>5.8734297398701698E-5</v>
      </c>
      <c r="CV29" s="98">
        <f t="shared" si="38"/>
        <v>-737574.13000000268</v>
      </c>
      <c r="CW29" s="99">
        <f t="shared" si="39"/>
        <v>-2.9867822152423916E-2</v>
      </c>
      <c r="CX29" s="26">
        <v>3</v>
      </c>
      <c r="CY29" s="112">
        <v>22079957.16</v>
      </c>
      <c r="CZ29" s="78">
        <f t="shared" si="40"/>
        <v>5.5608398478806111E-5</v>
      </c>
      <c r="DA29" s="98">
        <f t="shared" si="41"/>
        <v>-1877075.7099999972</v>
      </c>
      <c r="DB29" s="99">
        <f t="shared" si="42"/>
        <v>-7.835176084558243E-2</v>
      </c>
      <c r="DC29" s="26">
        <v>3</v>
      </c>
      <c r="DD29" s="112">
        <v>22336431.170000002</v>
      </c>
      <c r="DE29" s="78">
        <f t="shared" si="43"/>
        <v>5.7780442364520759E-5</v>
      </c>
      <c r="DF29" s="98">
        <f t="shared" si="44"/>
        <v>256474.01000000164</v>
      </c>
      <c r="DG29" s="99">
        <f t="shared" si="45"/>
        <v>1.161569327972381E-2</v>
      </c>
      <c r="DH29" s="26">
        <v>3</v>
      </c>
      <c r="DI29" s="112">
        <v>24083995.310000002</v>
      </c>
      <c r="DJ29" s="78">
        <f t="shared" si="46"/>
        <v>6.0656060306211912E-5</v>
      </c>
      <c r="DK29" s="98">
        <f t="shared" si="47"/>
        <v>1747564.1400000006</v>
      </c>
      <c r="DL29" s="99">
        <f t="shared" si="48"/>
        <v>7.8238288234118131E-2</v>
      </c>
    </row>
    <row r="30" spans="1:116" s="74" customFormat="1" ht="21.75" customHeight="1" thickBot="1">
      <c r="A30" s="61" t="s">
        <v>45</v>
      </c>
      <c r="B30" s="62"/>
      <c r="C30" s="63"/>
      <c r="D30" s="56"/>
      <c r="E30" s="62"/>
      <c r="F30" s="63"/>
      <c r="G30" s="56"/>
      <c r="H30" s="64"/>
      <c r="I30" s="65"/>
      <c r="J30" s="66"/>
      <c r="K30" s="62"/>
      <c r="L30" s="63"/>
      <c r="M30" s="56"/>
      <c r="N30" s="62"/>
      <c r="O30" s="63"/>
      <c r="P30" s="56"/>
      <c r="Q30" s="62"/>
      <c r="R30" s="63"/>
      <c r="S30" s="56"/>
      <c r="T30" s="62"/>
      <c r="U30" s="63"/>
      <c r="V30" s="56"/>
      <c r="W30" s="62"/>
      <c r="X30" s="63"/>
      <c r="Y30" s="56"/>
      <c r="Z30" s="62"/>
      <c r="AA30" s="63"/>
      <c r="AB30" s="60"/>
      <c r="AC30" s="62"/>
      <c r="AD30" s="63"/>
      <c r="AE30" s="56"/>
      <c r="AF30" s="62"/>
      <c r="AG30" s="63"/>
      <c r="AH30" s="56"/>
      <c r="AI30" s="62"/>
      <c r="AJ30" s="63"/>
      <c r="AK30" s="56"/>
      <c r="AL30" s="62"/>
      <c r="AM30" s="36"/>
      <c r="AN30" s="56"/>
      <c r="AO30" s="62"/>
      <c r="AP30" s="63"/>
      <c r="AQ30" s="56"/>
      <c r="AR30" s="62"/>
      <c r="AS30" s="63"/>
      <c r="AT30" s="56"/>
      <c r="AU30" s="62"/>
      <c r="AV30" s="63"/>
      <c r="AW30" s="56"/>
      <c r="AX30" s="91"/>
      <c r="AY30" s="92"/>
      <c r="AZ30" s="62">
        <v>0</v>
      </c>
      <c r="BA30" s="76">
        <v>0</v>
      </c>
      <c r="BB30" s="77">
        <v>0</v>
      </c>
      <c r="BC30" s="91">
        <v>0</v>
      </c>
      <c r="BD30" s="92" t="s">
        <v>21</v>
      </c>
      <c r="BE30" s="62">
        <v>0</v>
      </c>
      <c r="BF30" s="76">
        <v>0</v>
      </c>
      <c r="BG30" s="77">
        <v>0</v>
      </c>
      <c r="BH30" s="91">
        <v>0</v>
      </c>
      <c r="BI30" s="92" t="s">
        <v>21</v>
      </c>
      <c r="BJ30" s="62">
        <v>0</v>
      </c>
      <c r="BK30" s="118">
        <v>0</v>
      </c>
      <c r="BL30" s="77">
        <v>0</v>
      </c>
      <c r="BM30" s="101">
        <v>0</v>
      </c>
      <c r="BN30" s="102" t="s">
        <v>21</v>
      </c>
      <c r="BO30" s="62">
        <v>0</v>
      </c>
      <c r="BP30" s="118">
        <v>0</v>
      </c>
      <c r="BQ30" s="77">
        <f t="shared" si="19"/>
        <v>0</v>
      </c>
      <c r="BR30" s="101">
        <f t="shared" si="20"/>
        <v>0</v>
      </c>
      <c r="BS30" s="102" t="str">
        <f t="shared" si="21"/>
        <v>-</v>
      </c>
      <c r="BT30" s="62">
        <v>0</v>
      </c>
      <c r="BU30" s="118">
        <v>0</v>
      </c>
      <c r="BV30" s="77">
        <f t="shared" si="22"/>
        <v>0</v>
      </c>
      <c r="BW30" s="101">
        <f t="shared" si="23"/>
        <v>0</v>
      </c>
      <c r="BX30" s="102" t="str">
        <f t="shared" si="24"/>
        <v>-</v>
      </c>
      <c r="BY30" s="62">
        <v>0</v>
      </c>
      <c r="BZ30" s="118">
        <v>0</v>
      </c>
      <c r="CA30" s="77">
        <f t="shared" si="25"/>
        <v>0</v>
      </c>
      <c r="CB30" s="101">
        <f t="shared" si="26"/>
        <v>0</v>
      </c>
      <c r="CC30" s="102" t="str">
        <f t="shared" si="27"/>
        <v>-</v>
      </c>
      <c r="CD30" s="62">
        <v>0</v>
      </c>
      <c r="CE30" s="118">
        <v>0</v>
      </c>
      <c r="CF30" s="77">
        <f t="shared" si="28"/>
        <v>0</v>
      </c>
      <c r="CG30" s="101">
        <f t="shared" si="29"/>
        <v>0</v>
      </c>
      <c r="CH30" s="102" t="str">
        <f t="shared" si="30"/>
        <v>-</v>
      </c>
      <c r="CI30" s="62">
        <v>0</v>
      </c>
      <c r="CJ30" s="118">
        <v>0</v>
      </c>
      <c r="CK30" s="77">
        <f t="shared" si="31"/>
        <v>0</v>
      </c>
      <c r="CL30" s="101">
        <f t="shared" si="32"/>
        <v>0</v>
      </c>
      <c r="CM30" s="102" t="str">
        <f t="shared" si="33"/>
        <v>-</v>
      </c>
      <c r="CN30" s="62">
        <v>0</v>
      </c>
      <c r="CO30" s="118">
        <v>0</v>
      </c>
      <c r="CP30" s="77">
        <f t="shared" si="34"/>
        <v>0</v>
      </c>
      <c r="CQ30" s="101">
        <f t="shared" si="35"/>
        <v>0</v>
      </c>
      <c r="CR30" s="102" t="str">
        <f t="shared" si="36"/>
        <v>-</v>
      </c>
      <c r="CS30" s="62">
        <v>0</v>
      </c>
      <c r="CT30" s="118">
        <v>0</v>
      </c>
      <c r="CU30" s="77">
        <f t="shared" si="37"/>
        <v>0</v>
      </c>
      <c r="CV30" s="101">
        <f t="shared" si="38"/>
        <v>0</v>
      </c>
      <c r="CW30" s="102" t="str">
        <f t="shared" si="39"/>
        <v>-</v>
      </c>
      <c r="CX30" s="62">
        <v>0</v>
      </c>
      <c r="CY30" s="118">
        <v>0</v>
      </c>
      <c r="CZ30" s="77">
        <f t="shared" si="40"/>
        <v>0</v>
      </c>
      <c r="DA30" s="101">
        <f t="shared" si="41"/>
        <v>0</v>
      </c>
      <c r="DB30" s="102" t="str">
        <f t="shared" si="42"/>
        <v>-</v>
      </c>
      <c r="DC30" s="62">
        <v>0</v>
      </c>
      <c r="DD30" s="118">
        <v>0</v>
      </c>
      <c r="DE30" s="77">
        <f t="shared" si="43"/>
        <v>0</v>
      </c>
      <c r="DF30" s="101">
        <f t="shared" si="44"/>
        <v>0</v>
      </c>
      <c r="DG30" s="102" t="str">
        <f t="shared" si="45"/>
        <v>-</v>
      </c>
      <c r="DH30" s="62">
        <v>0</v>
      </c>
      <c r="DI30" s="118">
        <v>0</v>
      </c>
      <c r="DJ30" s="77">
        <f t="shared" si="46"/>
        <v>0</v>
      </c>
      <c r="DK30" s="101">
        <f t="shared" si="47"/>
        <v>0</v>
      </c>
      <c r="DL30" s="102" t="str">
        <f t="shared" si="48"/>
        <v>-</v>
      </c>
    </row>
    <row r="31" spans="1:116" ht="21.75" thickBot="1">
      <c r="A31" s="34" t="s">
        <v>26</v>
      </c>
      <c r="B31" s="35">
        <f t="shared" ref="B31:G31" si="53">SUM(B7:B26)</f>
        <v>51</v>
      </c>
      <c r="C31" s="36">
        <f t="shared" si="53"/>
        <v>11742660528.779999</v>
      </c>
      <c r="D31" s="37">
        <f t="shared" si="53"/>
        <v>1</v>
      </c>
      <c r="E31" s="35">
        <f t="shared" si="53"/>
        <v>57</v>
      </c>
      <c r="F31" s="36">
        <f t="shared" si="53"/>
        <v>17708047711.219997</v>
      </c>
      <c r="G31" s="37">
        <f t="shared" si="53"/>
        <v>1</v>
      </c>
      <c r="H31" s="38">
        <v>70</v>
      </c>
      <c r="I31" s="46">
        <v>25475237063.889999</v>
      </c>
      <c r="J31" s="39">
        <v>1</v>
      </c>
      <c r="K31" s="48">
        <f t="shared" ref="K31:P31" si="54">SUM(K7:K26)</f>
        <v>68</v>
      </c>
      <c r="L31" s="47">
        <f t="shared" si="54"/>
        <v>36657166806.790001</v>
      </c>
      <c r="M31" s="37">
        <f t="shared" si="54"/>
        <v>1</v>
      </c>
      <c r="N31" s="35">
        <f t="shared" si="54"/>
        <v>73</v>
      </c>
      <c r="O31" s="36">
        <f t="shared" si="54"/>
        <v>38193166710.709999</v>
      </c>
      <c r="P31" s="37">
        <f t="shared" si="54"/>
        <v>1.0000000000000002</v>
      </c>
      <c r="Q31" s="35">
        <v>83</v>
      </c>
      <c r="R31" s="36">
        <v>58551311880.709999</v>
      </c>
      <c r="S31" s="40">
        <f>SUM(S7:S26)</f>
        <v>0.97699587272008259</v>
      </c>
      <c r="T31" s="35">
        <v>90</v>
      </c>
      <c r="U31" s="36">
        <v>79284706981.750015</v>
      </c>
      <c r="V31" s="37">
        <f>SUM(V7:V26)</f>
        <v>0.97904288025946207</v>
      </c>
      <c r="W31" s="35">
        <v>102</v>
      </c>
      <c r="X31" s="36">
        <v>92791144875.110001</v>
      </c>
      <c r="Y31" s="56">
        <f>X31/X$31</f>
        <v>1</v>
      </c>
      <c r="Z31" s="35">
        <v>116</v>
      </c>
      <c r="AA31" s="36">
        <v>123147224088.20998</v>
      </c>
      <c r="AB31" s="60">
        <f>SUM(AB7:AB26)</f>
        <v>0.98130238611841825</v>
      </c>
      <c r="AC31" s="35">
        <v>123</v>
      </c>
      <c r="AD31" s="36">
        <v>136855814732.87006</v>
      </c>
      <c r="AE31" s="60">
        <f>SUM(AE7:AE26)</f>
        <v>0.99963948249494294</v>
      </c>
      <c r="AF31" s="35">
        <f>SUM(AF7:AF26)</f>
        <v>128</v>
      </c>
      <c r="AG31" s="36">
        <f>SUM(AG7:AG26)</f>
        <v>166239880888.37997</v>
      </c>
      <c r="AH31" s="60">
        <f>SUM(AH7:AH26)</f>
        <v>1.0000000000000002</v>
      </c>
      <c r="AI31" s="35">
        <f>SUM(AI7:AI27)</f>
        <v>155</v>
      </c>
      <c r="AJ31" s="36">
        <f>SUM(AJ7:AJ27)</f>
        <v>178083142266.64996</v>
      </c>
      <c r="AK31" s="60">
        <f>SUM(AK7:AK27)</f>
        <v>1.0000000000000002</v>
      </c>
      <c r="AL31" s="35">
        <f t="shared" ref="AL31:AQ31" si="55">SUM(AL7:AL28)</f>
        <v>169</v>
      </c>
      <c r="AM31" s="36">
        <f>SUM(AM7:AM28)</f>
        <v>211604098941.56003</v>
      </c>
      <c r="AN31" s="60">
        <f t="shared" si="55"/>
        <v>0.99999999999999989</v>
      </c>
      <c r="AO31" s="35">
        <f t="shared" si="55"/>
        <v>180</v>
      </c>
      <c r="AP31" s="36">
        <f>SUM(AP7:AP28)</f>
        <v>251443654526.17001</v>
      </c>
      <c r="AQ31" s="60">
        <f t="shared" si="55"/>
        <v>1</v>
      </c>
      <c r="AR31" s="35">
        <v>198</v>
      </c>
      <c r="AS31" s="36">
        <v>257826192676.35999</v>
      </c>
      <c r="AT31" s="60">
        <v>1</v>
      </c>
      <c r="AU31" s="35">
        <v>220</v>
      </c>
      <c r="AV31" s="36">
        <v>304305883187.41998</v>
      </c>
      <c r="AW31" s="60">
        <v>0.99999999999999989</v>
      </c>
      <c r="AX31" s="91">
        <v>13831501189.840027</v>
      </c>
      <c r="AY31" s="93">
        <v>4.761693989921377E-2</v>
      </c>
      <c r="AZ31" s="35">
        <v>253</v>
      </c>
      <c r="BA31" s="36">
        <v>327599619851.19</v>
      </c>
      <c r="BB31" s="60">
        <v>1.0000000000000002</v>
      </c>
      <c r="BC31" s="91">
        <v>22469166338.240051</v>
      </c>
      <c r="BD31" s="93">
        <v>7.3637901689437374E-2</v>
      </c>
      <c r="BE31" s="35">
        <v>291</v>
      </c>
      <c r="BF31" s="36">
        <v>390569765392.60999</v>
      </c>
      <c r="BG31" s="60">
        <v>1.0000000000000002</v>
      </c>
      <c r="BH31" s="91">
        <v>27808165196.230103</v>
      </c>
      <c r="BI31" s="93">
        <v>7.6656859990628101E-2</v>
      </c>
      <c r="BJ31" s="35">
        <v>320</v>
      </c>
      <c r="BK31" s="119">
        <v>404301312108.82996</v>
      </c>
      <c r="BL31" s="77">
        <v>1.0028777704838099</v>
      </c>
      <c r="BM31" s="101">
        <v>22775554725.119934</v>
      </c>
      <c r="BN31" s="103">
        <v>5.9695981947069404E-2</v>
      </c>
      <c r="BO31" s="35">
        <f>SUM(BO7:BO30)</f>
        <v>320</v>
      </c>
      <c r="BP31" s="119">
        <f>SUM(BP7:BP30)</f>
        <v>411165290036.51007</v>
      </c>
      <c r="BQ31" s="77">
        <f>SUM(BQ7:BQ30)</f>
        <v>1.002821437925475</v>
      </c>
      <c r="BR31" s="101">
        <f t="shared" si="20"/>
        <v>6863977927.6801147</v>
      </c>
      <c r="BS31" s="103">
        <f t="shared" si="21"/>
        <v>1.697738226937158E-2</v>
      </c>
      <c r="BT31" s="35">
        <f>SUM(BT7:BT30)</f>
        <v>320</v>
      </c>
      <c r="BU31" s="119">
        <f>SUM(BU7:BU30)</f>
        <v>403187090265.07007</v>
      </c>
      <c r="BV31" s="77">
        <f>SUM(BV7:BV30)</f>
        <v>1.0027102294160755</v>
      </c>
      <c r="BW31" s="101">
        <f t="shared" si="23"/>
        <v>-7978199771.4400024</v>
      </c>
      <c r="BX31" s="103">
        <f t="shared" si="24"/>
        <v>-1.9403874706280692E-2</v>
      </c>
      <c r="BY31" s="35">
        <f>SUM(BY7:BY30)</f>
        <v>321</v>
      </c>
      <c r="BZ31" s="119">
        <f>SUM(BZ7:BZ30)</f>
        <v>398874042084.10999</v>
      </c>
      <c r="CA31" s="77">
        <f>SUM(CA7:CA30)</f>
        <v>1.0024596178288392</v>
      </c>
      <c r="CB31" s="101">
        <f t="shared" si="26"/>
        <v>-4313048180.960083</v>
      </c>
      <c r="CC31" s="103">
        <f t="shared" si="27"/>
        <v>-1.0697386610579535E-2</v>
      </c>
      <c r="CD31" s="35">
        <f>SUM(CD7:CD30)</f>
        <v>321</v>
      </c>
      <c r="CE31" s="119">
        <f>SUM(CE7:CE30)</f>
        <v>399241129650.35992</v>
      </c>
      <c r="CF31" s="77">
        <f>SUM(CF7:CF30)</f>
        <v>1.0026547304227948</v>
      </c>
      <c r="CG31" s="101">
        <f t="shared" si="29"/>
        <v>367087566.24993896</v>
      </c>
      <c r="CH31" s="103">
        <f t="shared" si="30"/>
        <v>9.2030949001322012E-4</v>
      </c>
      <c r="CI31" s="35">
        <f>SUM(CI7:CI30)</f>
        <v>321</v>
      </c>
      <c r="CJ31" s="119">
        <f>SUM(CJ7:CJ30)</f>
        <v>398888368068.47009</v>
      </c>
      <c r="CK31" s="77">
        <f>SUM(CK7:CK30)</f>
        <v>1.0019773841581225</v>
      </c>
      <c r="CL31" s="101">
        <f t="shared" si="32"/>
        <v>-352761581.88983154</v>
      </c>
      <c r="CM31" s="103">
        <f t="shared" si="33"/>
        <v>-8.8358026188024917E-4</v>
      </c>
      <c r="CN31" s="35">
        <f>SUM(CN7:CN30)</f>
        <v>323</v>
      </c>
      <c r="CO31" s="119">
        <f>SUM(CO7:CO30)</f>
        <v>406549668900.77002</v>
      </c>
      <c r="CP31" s="77">
        <f>SUM(CP7:CP30)</f>
        <v>1.0019044195987554</v>
      </c>
      <c r="CQ31" s="101">
        <f t="shared" si="35"/>
        <v>7661300832.2999268</v>
      </c>
      <c r="CR31" s="103">
        <f t="shared" si="36"/>
        <v>1.9206628835526353E-2</v>
      </c>
      <c r="CS31" s="35">
        <f>SUM(CS7:CS30)</f>
        <v>323</v>
      </c>
      <c r="CT31" s="119">
        <f>SUM(CT7:CT30)</f>
        <v>407888302593.87012</v>
      </c>
      <c r="CU31" s="77">
        <f>SUM(CU7:CU30)</f>
        <v>1.0026959310843326</v>
      </c>
      <c r="CV31" s="101">
        <f t="shared" si="38"/>
        <v>1338633693.1000977</v>
      </c>
      <c r="CW31" s="103">
        <f t="shared" si="39"/>
        <v>3.2926694952660979E-3</v>
      </c>
      <c r="CX31" s="35">
        <f>SUM(CX7:CX30)</f>
        <v>326</v>
      </c>
      <c r="CY31" s="119">
        <f>SUM(CY7:CY30)</f>
        <v>397061554801.21008</v>
      </c>
      <c r="CZ31" s="77">
        <f>SUM(CZ7:CZ30)</f>
        <v>1.0023687172033628</v>
      </c>
      <c r="DA31" s="101">
        <f t="shared" si="41"/>
        <v>-10826747792.660034</v>
      </c>
      <c r="DB31" s="103">
        <f t="shared" si="42"/>
        <v>-2.6543413291849428E-2</v>
      </c>
      <c r="DC31" s="35">
        <f>SUM(DC7:DC30)</f>
        <v>334</v>
      </c>
      <c r="DD31" s="119">
        <f>SUM(DD7:DD30)</f>
        <v>386574249970.00995</v>
      </c>
      <c r="DE31" s="77">
        <f>SUM(DE7:DE30)</f>
        <v>1.0013476597143889</v>
      </c>
      <c r="DF31" s="101">
        <f t="shared" si="44"/>
        <v>-10487304831.200134</v>
      </c>
      <c r="DG31" s="103">
        <f t="shared" si="45"/>
        <v>-2.6412289742960966E-2</v>
      </c>
      <c r="DH31" s="35">
        <f>SUM(DH7:DH30)</f>
        <v>336</v>
      </c>
      <c r="DI31" s="119">
        <f>SUM(DI7:DI30)</f>
        <v>397058351439.51001</v>
      </c>
      <c r="DJ31" s="77">
        <f>SUM(DJ7:DJ30)</f>
        <v>1.001929348168884</v>
      </c>
      <c r="DK31" s="101">
        <f t="shared" si="47"/>
        <v>10484101469.500061</v>
      </c>
      <c r="DL31" s="103">
        <f t="shared" si="48"/>
        <v>2.7120537568949322E-2</v>
      </c>
    </row>
    <row r="32" spans="1:116">
      <c r="BC32" s="72"/>
      <c r="BH32" s="72"/>
    </row>
    <row r="33" spans="1:59" ht="21.75">
      <c r="A33" s="59" t="s">
        <v>161</v>
      </c>
      <c r="B33" s="44"/>
      <c r="C33" s="44"/>
      <c r="D33" s="44"/>
      <c r="BB33" s="7"/>
      <c r="BG33" s="7"/>
    </row>
    <row r="34" spans="1:59" ht="21.75">
      <c r="A34" s="57" t="s">
        <v>159</v>
      </c>
    </row>
    <row r="35" spans="1:59" ht="21.75">
      <c r="A35" s="104" t="s">
        <v>160</v>
      </c>
    </row>
    <row r="36" spans="1:59" ht="21.75">
      <c r="A36" s="57"/>
    </row>
    <row r="37" spans="1:59" ht="21.75">
      <c r="A37" s="57"/>
    </row>
  </sheetData>
  <mergeCells count="39">
    <mergeCell ref="BR4:BS4"/>
    <mergeCell ref="AX4:AY4"/>
    <mergeCell ref="DH3:DL3"/>
    <mergeCell ref="DK4:DL4"/>
    <mergeCell ref="AL3:AN3"/>
    <mergeCell ref="AI3:AK3"/>
    <mergeCell ref="T3:V3"/>
    <mergeCell ref="W3:Y3"/>
    <mergeCell ref="CD3:CH3"/>
    <mergeCell ref="BT3:BX3"/>
    <mergeCell ref="AO3:AQ3"/>
    <mergeCell ref="AU3:AY3"/>
    <mergeCell ref="BE3:BI3"/>
    <mergeCell ref="AR3:AT3"/>
    <mergeCell ref="BY3:CC3"/>
    <mergeCell ref="BO3:BS3"/>
    <mergeCell ref="N3:P3"/>
    <mergeCell ref="Q3:S3"/>
    <mergeCell ref="AC3:AE3"/>
    <mergeCell ref="AF3:AH3"/>
    <mergeCell ref="Z3:AB3"/>
    <mergeCell ref="BH4:BI4"/>
    <mergeCell ref="BC4:BD4"/>
    <mergeCell ref="AZ3:BD3"/>
    <mergeCell ref="BJ3:BN3"/>
    <mergeCell ref="BM4:BN4"/>
    <mergeCell ref="DC3:DG3"/>
    <mergeCell ref="DF4:DG4"/>
    <mergeCell ref="CG4:CH4"/>
    <mergeCell ref="BW4:BX4"/>
    <mergeCell ref="CB4:CC4"/>
    <mergeCell ref="CS3:CW3"/>
    <mergeCell ref="CV4:CW4"/>
    <mergeCell ref="CN3:CR3"/>
    <mergeCell ref="CQ4:CR4"/>
    <mergeCell ref="CI3:CM3"/>
    <mergeCell ref="CL4:CM4"/>
    <mergeCell ref="CX3:DB3"/>
    <mergeCell ref="DA4:DB4"/>
  </mergeCells>
  <phoneticPr fontId="0" type="noConversion"/>
  <conditionalFormatting sqref="A10">
    <cfRule type="duplicateValues" dxfId="3" priority="4"/>
  </conditionalFormatting>
  <conditionalFormatting sqref="A17">
    <cfRule type="duplicateValues" dxfId="2" priority="3"/>
  </conditionalFormatting>
  <conditionalFormatting sqref="A23">
    <cfRule type="duplicateValues" dxfId="1" priority="2"/>
  </conditionalFormatting>
  <conditionalFormatting sqref="A25">
    <cfRule type="duplicateValues" dxfId="0" priority="1"/>
  </conditionalFormatting>
  <printOptions horizontalCentered="1" verticalCentered="1"/>
  <pageMargins left="0.31496062992125984" right="0.23622047244094491" top="0.39370078740157483" bottom="0.39370078740157483" header="0.19685039370078741" footer="0.27559055118110237"/>
  <pageSetup paperSize="9" scale="69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51"/>
  <sheetViews>
    <sheetView topLeftCell="A40" workbookViewId="0">
      <selection activeCell="A50" sqref="A50"/>
    </sheetView>
  </sheetViews>
  <sheetFormatPr defaultRowHeight="12.75"/>
  <cols>
    <col min="1" max="1" width="57.5703125" style="82" customWidth="1"/>
    <col min="2" max="2" width="54.7109375" style="82" customWidth="1"/>
    <col min="3" max="3" width="50.7109375" style="82" customWidth="1"/>
    <col min="4" max="4" width="10.140625" style="83" bestFit="1" customWidth="1"/>
    <col min="5" max="16384" width="9.140625" style="82"/>
  </cols>
  <sheetData>
    <row r="1" spans="1:4" s="81" customFormat="1" ht="15.75">
      <c r="A1" s="79" t="s">
        <v>52</v>
      </c>
      <c r="B1" s="79" t="s">
        <v>53</v>
      </c>
      <c r="C1" s="79" t="s">
        <v>54</v>
      </c>
      <c r="D1" s="80" t="s">
        <v>55</v>
      </c>
    </row>
    <row r="2" spans="1:4">
      <c r="A2" s="82" t="s">
        <v>56</v>
      </c>
      <c r="B2" s="82" t="s">
        <v>57</v>
      </c>
      <c r="C2" s="82" t="s">
        <v>58</v>
      </c>
    </row>
    <row r="3" spans="1:4">
      <c r="A3" s="82" t="s">
        <v>59</v>
      </c>
      <c r="B3" s="82" t="s">
        <v>60</v>
      </c>
      <c r="C3" s="82" t="s">
        <v>61</v>
      </c>
      <c r="D3" s="83">
        <v>3</v>
      </c>
    </row>
    <row r="4" spans="1:4">
      <c r="A4" s="82" t="s">
        <v>62</v>
      </c>
      <c r="B4" s="82" t="s">
        <v>63</v>
      </c>
      <c r="C4" s="82" t="s">
        <v>64</v>
      </c>
    </row>
    <row r="5" spans="1:4">
      <c r="A5" s="105" t="s">
        <v>65</v>
      </c>
      <c r="B5" s="82" t="s">
        <v>66</v>
      </c>
      <c r="C5" s="82" t="s">
        <v>67</v>
      </c>
      <c r="D5" s="83" t="s">
        <v>68</v>
      </c>
    </row>
    <row r="6" spans="1:4">
      <c r="A6" s="82" t="s">
        <v>69</v>
      </c>
      <c r="B6" s="82" t="s">
        <v>70</v>
      </c>
      <c r="C6" s="82" t="s">
        <v>71</v>
      </c>
    </row>
    <row r="7" spans="1:4">
      <c r="A7" s="82" t="s">
        <v>72</v>
      </c>
      <c r="B7" s="82" t="s">
        <v>73</v>
      </c>
      <c r="C7" s="82" t="s">
        <v>74</v>
      </c>
    </row>
    <row r="8" spans="1:4">
      <c r="A8" s="82" t="s">
        <v>145</v>
      </c>
      <c r="B8" s="82" t="s">
        <v>146</v>
      </c>
      <c r="C8" s="82" t="s">
        <v>147</v>
      </c>
      <c r="D8" s="83">
        <v>23</v>
      </c>
    </row>
    <row r="9" spans="1:4">
      <c r="A9" s="82" t="s">
        <v>75</v>
      </c>
      <c r="B9" s="82" t="s">
        <v>76</v>
      </c>
      <c r="C9" s="82" t="s">
        <v>77</v>
      </c>
      <c r="D9" s="83" t="s">
        <v>78</v>
      </c>
    </row>
    <row r="10" spans="1:4">
      <c r="A10" s="82" t="s">
        <v>148</v>
      </c>
      <c r="B10" s="82" t="s">
        <v>149</v>
      </c>
      <c r="C10" s="82" t="s">
        <v>79</v>
      </c>
      <c r="D10" s="83" t="s">
        <v>150</v>
      </c>
    </row>
    <row r="11" spans="1:4">
      <c r="A11" s="82" t="s">
        <v>80</v>
      </c>
      <c r="B11" s="82" t="s">
        <v>81</v>
      </c>
      <c r="C11" s="82" t="s">
        <v>82</v>
      </c>
      <c r="D11" s="83">
        <v>4</v>
      </c>
    </row>
    <row r="12" spans="1:4">
      <c r="A12" s="82" t="s">
        <v>83</v>
      </c>
      <c r="B12" s="84" t="s">
        <v>84</v>
      </c>
      <c r="C12" s="82" t="s">
        <v>85</v>
      </c>
      <c r="D12" s="83">
        <v>22</v>
      </c>
    </row>
    <row r="13" spans="1:4">
      <c r="A13" s="82" t="s">
        <v>86</v>
      </c>
      <c r="B13" s="82" t="s">
        <v>87</v>
      </c>
      <c r="C13" s="82" t="s">
        <v>88</v>
      </c>
    </row>
    <row r="14" spans="1:4">
      <c r="A14" s="82" t="s">
        <v>89</v>
      </c>
      <c r="B14" s="82" t="s">
        <v>90</v>
      </c>
      <c r="C14" s="105" t="s">
        <v>91</v>
      </c>
    </row>
    <row r="15" spans="1:4">
      <c r="A15" s="82" t="s">
        <v>92</v>
      </c>
      <c r="B15" s="82" t="s">
        <v>93</v>
      </c>
      <c r="C15" s="82" t="s">
        <v>94</v>
      </c>
      <c r="D15" s="83">
        <v>8</v>
      </c>
    </row>
    <row r="16" spans="1:4">
      <c r="A16" s="82" t="s">
        <v>95</v>
      </c>
      <c r="B16" s="82" t="s">
        <v>96</v>
      </c>
      <c r="C16" s="84" t="s">
        <v>97</v>
      </c>
      <c r="D16" s="83" t="s">
        <v>98</v>
      </c>
    </row>
    <row r="17" spans="1:4">
      <c r="A17" s="82" t="s">
        <v>99</v>
      </c>
      <c r="B17" s="82" t="s">
        <v>100</v>
      </c>
      <c r="C17" s="82" t="s">
        <v>101</v>
      </c>
    </row>
    <row r="18" spans="1:4" hidden="1">
      <c r="A18" s="82" t="s">
        <v>102</v>
      </c>
      <c r="B18" s="82" t="s">
        <v>103</v>
      </c>
      <c r="C18" s="82" t="s">
        <v>104</v>
      </c>
    </row>
    <row r="19" spans="1:4">
      <c r="A19" s="82" t="s">
        <v>105</v>
      </c>
      <c r="B19" s="82" t="s">
        <v>106</v>
      </c>
      <c r="C19" s="82" t="s">
        <v>107</v>
      </c>
    </row>
    <row r="20" spans="1:4">
      <c r="A20" s="82" t="s">
        <v>108</v>
      </c>
      <c r="B20" s="82" t="s">
        <v>109</v>
      </c>
      <c r="C20" s="82" t="s">
        <v>110</v>
      </c>
      <c r="D20" s="83">
        <v>15</v>
      </c>
    </row>
    <row r="21" spans="1:4">
      <c r="A21" s="82" t="s">
        <v>111</v>
      </c>
      <c r="B21" s="82" t="s">
        <v>112</v>
      </c>
      <c r="C21" s="82" t="s">
        <v>113</v>
      </c>
      <c r="D21" s="83">
        <v>13</v>
      </c>
    </row>
    <row r="22" spans="1:4">
      <c r="A22" s="82" t="s">
        <v>114</v>
      </c>
      <c r="B22" s="82" t="s">
        <v>115</v>
      </c>
      <c r="C22" s="82" t="s">
        <v>116</v>
      </c>
    </row>
    <row r="23" spans="1:4">
      <c r="A23" s="82" t="s">
        <v>151</v>
      </c>
      <c r="B23" s="82" t="s">
        <v>152</v>
      </c>
      <c r="C23" s="82" t="s">
        <v>153</v>
      </c>
      <c r="D23" s="83" t="s">
        <v>154</v>
      </c>
    </row>
    <row r="24" spans="1:4">
      <c r="A24" s="82" t="s">
        <v>117</v>
      </c>
      <c r="B24" s="82" t="s">
        <v>118</v>
      </c>
      <c r="C24" s="82" t="s">
        <v>119</v>
      </c>
    </row>
    <row r="26" spans="1:4" ht="21">
      <c r="A26" s="106" t="s">
        <v>120</v>
      </c>
    </row>
    <row r="27" spans="1:4" ht="21.75">
      <c r="A27" s="107" t="s">
        <v>121</v>
      </c>
    </row>
    <row r="28" spans="1:4" ht="21.75">
      <c r="A28" s="108" t="s">
        <v>122</v>
      </c>
    </row>
    <row r="29" spans="1:4" ht="21.75">
      <c r="A29" s="107" t="s">
        <v>123</v>
      </c>
    </row>
    <row r="30" spans="1:4" ht="21.75">
      <c r="A30" s="107" t="s">
        <v>124</v>
      </c>
    </row>
    <row r="31" spans="1:4" ht="21.75">
      <c r="A31" s="107" t="s">
        <v>125</v>
      </c>
    </row>
    <row r="32" spans="1:4" ht="21.75">
      <c r="A32" s="107" t="s">
        <v>126</v>
      </c>
    </row>
    <row r="33" spans="1:1" ht="21.75">
      <c r="A33" s="107" t="s">
        <v>127</v>
      </c>
    </row>
    <row r="34" spans="1:1" ht="21.75">
      <c r="A34" s="109" t="s">
        <v>128</v>
      </c>
    </row>
    <row r="35" spans="1:1" ht="21.75">
      <c r="A35" s="109" t="s">
        <v>129</v>
      </c>
    </row>
    <row r="36" spans="1:1" ht="21.75">
      <c r="A36" s="107" t="s">
        <v>130</v>
      </c>
    </row>
    <row r="37" spans="1:1" ht="21.75">
      <c r="A37" s="107" t="s">
        <v>131</v>
      </c>
    </row>
    <row r="38" spans="1:1" ht="21.75">
      <c r="A38" s="107" t="s">
        <v>132</v>
      </c>
    </row>
    <row r="39" spans="1:1" ht="21.75">
      <c r="A39" s="109" t="s">
        <v>133</v>
      </c>
    </row>
    <row r="40" spans="1:1" ht="21.75">
      <c r="A40" s="107" t="s">
        <v>134</v>
      </c>
    </row>
    <row r="41" spans="1:1" ht="21.75">
      <c r="A41" s="107" t="s">
        <v>135</v>
      </c>
    </row>
    <row r="42" spans="1:1" ht="21.75">
      <c r="A42" s="109" t="s">
        <v>136</v>
      </c>
    </row>
    <row r="43" spans="1:1" ht="21.75">
      <c r="A43" s="109" t="s">
        <v>137</v>
      </c>
    </row>
    <row r="44" spans="1:1" ht="21.75">
      <c r="A44" s="109" t="s">
        <v>138</v>
      </c>
    </row>
    <row r="45" spans="1:1" ht="21.75">
      <c r="A45" s="109" t="s">
        <v>139</v>
      </c>
    </row>
    <row r="46" spans="1:1" ht="21.75">
      <c r="A46" s="109" t="s">
        <v>140</v>
      </c>
    </row>
    <row r="47" spans="1:1" ht="21.75">
      <c r="A47" s="109" t="s">
        <v>141</v>
      </c>
    </row>
    <row r="48" spans="1:1" ht="21.75">
      <c r="A48" s="109" t="s">
        <v>142</v>
      </c>
    </row>
    <row r="49" spans="1:1" ht="21.75">
      <c r="A49" s="109" t="s">
        <v>155</v>
      </c>
    </row>
    <row r="50" spans="1:1" ht="21.75">
      <c r="A50" s="109" t="s">
        <v>156</v>
      </c>
    </row>
    <row r="51" spans="1:1" ht="21.75">
      <c r="A51" s="109" t="s">
        <v>157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RMF2022</vt:lpstr>
      <vt:lpstr>AMC</vt:lpstr>
      <vt:lpstr>'RMF2022'!Print_Area</vt:lpstr>
    </vt:vector>
  </TitlesOfParts>
  <Company>aimc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vee</dc:creator>
  <cp:lastModifiedBy>Association of Investment Management Companies</cp:lastModifiedBy>
  <cp:lastPrinted>2009-01-13T05:25:18Z</cp:lastPrinted>
  <dcterms:created xsi:type="dcterms:W3CDTF">2007-01-31T01:40:08Z</dcterms:created>
  <dcterms:modified xsi:type="dcterms:W3CDTF">2023-12-06T04:58:42Z</dcterms:modified>
</cp:coreProperties>
</file>