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3\ltf_2023\"/>
    </mc:Choice>
  </mc:AlternateContent>
  <xr:revisionPtr revIDLastSave="0" documentId="13_ncr:1_{7AA6E829-71F8-44E1-B2ED-6239C02ABAE2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LTF2022" sheetId="1" r:id="rId1"/>
    <sheet name="AMC" sheetId="2" r:id="rId2"/>
  </sheets>
  <definedNames>
    <definedName name="_xlnm.Print_Area" localSheetId="0">'LTF2022'!$A$1:$S$31</definedName>
  </definedNames>
  <calcPr calcId="191029"/>
</workbook>
</file>

<file path=xl/calcChain.xml><?xml version="1.0" encoding="utf-8"?>
<calcChain xmlns="http://schemas.openxmlformats.org/spreadsheetml/2006/main">
  <c r="DN31" i="1" l="1"/>
  <c r="DO24" i="1" s="1"/>
  <c r="DM31" i="1"/>
  <c r="DQ30" i="1"/>
  <c r="DP30" i="1"/>
  <c r="DQ29" i="1"/>
  <c r="DP29" i="1"/>
  <c r="DP28" i="1"/>
  <c r="DQ28" i="1" s="1"/>
  <c r="DP27" i="1"/>
  <c r="DQ27" i="1" s="1"/>
  <c r="DQ26" i="1"/>
  <c r="DP26" i="1"/>
  <c r="DP25" i="1"/>
  <c r="DQ25" i="1" s="1"/>
  <c r="DP24" i="1"/>
  <c r="DQ24" i="1" s="1"/>
  <c r="DP23" i="1"/>
  <c r="DQ23" i="1" s="1"/>
  <c r="DP22" i="1"/>
  <c r="DQ22" i="1" s="1"/>
  <c r="DQ21" i="1"/>
  <c r="DP21" i="1"/>
  <c r="DQ20" i="1"/>
  <c r="DP20" i="1"/>
  <c r="DP19" i="1"/>
  <c r="DQ19" i="1" s="1"/>
  <c r="DQ18" i="1"/>
  <c r="DP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 s="1"/>
  <c r="DP7" i="1"/>
  <c r="DQ7" i="1" s="1"/>
  <c r="DO13" i="1" l="1"/>
  <c r="DO9" i="1"/>
  <c r="DO19" i="1"/>
  <c r="DO22" i="1"/>
  <c r="DO25" i="1"/>
  <c r="DO29" i="1"/>
  <c r="DO16" i="1"/>
  <c r="DO26" i="1"/>
  <c r="DO17" i="1"/>
  <c r="DO23" i="1"/>
  <c r="DO7" i="1"/>
  <c r="DO30" i="1"/>
  <c r="DO12" i="1"/>
  <c r="DO10" i="1"/>
  <c r="DO20" i="1"/>
  <c r="DO8" i="1"/>
  <c r="DO31" i="1" s="1"/>
  <c r="DO18" i="1"/>
  <c r="DO21" i="1"/>
  <c r="DO28" i="1"/>
  <c r="DO27" i="1"/>
  <c r="DI31" i="1"/>
  <c r="DH31" i="1"/>
  <c r="DL30" i="1"/>
  <c r="DK30" i="1"/>
  <c r="DL29" i="1"/>
  <c r="DK29" i="1"/>
  <c r="DK28" i="1"/>
  <c r="DL28" i="1" s="1"/>
  <c r="DK27" i="1"/>
  <c r="DL27" i="1" s="1"/>
  <c r="DK26" i="1"/>
  <c r="DL26" i="1" s="1"/>
  <c r="DK25" i="1"/>
  <c r="DL25" i="1" s="1"/>
  <c r="DK24" i="1"/>
  <c r="DL24" i="1" s="1"/>
  <c r="DK23" i="1"/>
  <c r="DL23" i="1" s="1"/>
  <c r="DK22" i="1"/>
  <c r="DL22" i="1" s="1"/>
  <c r="DK21" i="1"/>
  <c r="DL21" i="1" s="1"/>
  <c r="DK20" i="1"/>
  <c r="DL20" i="1" s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 s="1"/>
  <c r="DK7" i="1"/>
  <c r="DL7" i="1" s="1"/>
  <c r="DJ29" i="1" l="1"/>
  <c r="DP31" i="1"/>
  <c r="DQ31" i="1" s="1"/>
  <c r="DJ9" i="1"/>
  <c r="DJ26" i="1"/>
  <c r="DJ7" i="1"/>
  <c r="DJ28" i="1"/>
  <c r="DJ24" i="1"/>
  <c r="DJ22" i="1"/>
  <c r="DJ20" i="1"/>
  <c r="DJ16" i="1"/>
  <c r="DJ10" i="1"/>
  <c r="DJ18" i="1"/>
  <c r="DJ12" i="1"/>
  <c r="DJ19" i="1"/>
  <c r="DJ27" i="1"/>
  <c r="DJ30" i="1"/>
  <c r="DJ13" i="1"/>
  <c r="DJ17" i="1"/>
  <c r="DJ25" i="1"/>
  <c r="DJ23" i="1"/>
  <c r="DJ8" i="1"/>
  <c r="DJ21" i="1"/>
  <c r="DC31" i="1"/>
  <c r="DD31" i="1"/>
  <c r="DE16" i="1" s="1"/>
  <c r="DG30" i="1"/>
  <c r="DF30" i="1"/>
  <c r="DG29" i="1"/>
  <c r="DF29" i="1"/>
  <c r="DF28" i="1"/>
  <c r="DG28" i="1" s="1"/>
  <c r="DF27" i="1"/>
  <c r="DG27" i="1" s="1"/>
  <c r="DF26" i="1"/>
  <c r="DG26" i="1" s="1"/>
  <c r="DF25" i="1"/>
  <c r="DG25" i="1" s="1"/>
  <c r="DF24" i="1"/>
  <c r="DG24" i="1" s="1"/>
  <c r="DF23" i="1"/>
  <c r="DG23" i="1" s="1"/>
  <c r="DF22" i="1"/>
  <c r="DG22" i="1" s="1"/>
  <c r="DF21" i="1"/>
  <c r="DG21" i="1" s="1"/>
  <c r="DF20" i="1"/>
  <c r="DG20" i="1" s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 s="1"/>
  <c r="DF7" i="1"/>
  <c r="DG7" i="1" s="1"/>
  <c r="DJ31" i="1" l="1"/>
  <c r="DK31" i="1"/>
  <c r="DL31" i="1" s="1"/>
  <c r="DE12" i="1"/>
  <c r="DE18" i="1"/>
  <c r="DE9" i="1"/>
  <c r="DE22" i="1"/>
  <c r="DE30" i="1"/>
  <c r="DE17" i="1"/>
  <c r="DE25" i="1"/>
  <c r="DE13" i="1"/>
  <c r="DE20" i="1"/>
  <c r="DE28" i="1"/>
  <c r="DE7" i="1"/>
  <c r="DE10" i="1"/>
  <c r="DE23" i="1"/>
  <c r="DE26" i="1"/>
  <c r="DE8" i="1"/>
  <c r="DE21" i="1"/>
  <c r="DE29" i="1"/>
  <c r="DE24" i="1"/>
  <c r="DE19" i="1"/>
  <c r="DE27" i="1"/>
  <c r="CY31" i="1"/>
  <c r="CZ13" i="1" s="1"/>
  <c r="CX31" i="1"/>
  <c r="DB30" i="1"/>
  <c r="DA30" i="1"/>
  <c r="DB29" i="1"/>
  <c r="DA29" i="1"/>
  <c r="DA28" i="1"/>
  <c r="DB28" i="1" s="1"/>
  <c r="DA27" i="1"/>
  <c r="DB27" i="1" s="1"/>
  <c r="CZ27" i="1"/>
  <c r="DA26" i="1"/>
  <c r="DB26" i="1" s="1"/>
  <c r="DA25" i="1"/>
  <c r="DB25" i="1" s="1"/>
  <c r="DA24" i="1"/>
  <c r="DB24" i="1" s="1"/>
  <c r="DA23" i="1"/>
  <c r="DB23" i="1" s="1"/>
  <c r="DA22" i="1"/>
  <c r="DB22" i="1" s="1"/>
  <c r="DA21" i="1"/>
  <c r="DB21" i="1" s="1"/>
  <c r="DA20" i="1"/>
  <c r="DB20" i="1" s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 s="1"/>
  <c r="DA7" i="1"/>
  <c r="DB7" i="1" s="1"/>
  <c r="CZ28" i="1" l="1"/>
  <c r="CZ19" i="1"/>
  <c r="CZ22" i="1"/>
  <c r="CZ12" i="1"/>
  <c r="CZ18" i="1"/>
  <c r="CZ23" i="1"/>
  <c r="CZ24" i="1"/>
  <c r="CZ20" i="1"/>
  <c r="CZ16" i="1"/>
  <c r="CZ8" i="1"/>
  <c r="CZ9" i="1"/>
  <c r="CZ26" i="1"/>
  <c r="CZ30" i="1"/>
  <c r="DF31" i="1"/>
  <c r="DG31" i="1" s="1"/>
  <c r="CZ10" i="1"/>
  <c r="CZ17" i="1"/>
  <c r="CZ21" i="1"/>
  <c r="CZ25" i="1"/>
  <c r="CZ7" i="1"/>
  <c r="DE31" i="1"/>
  <c r="CZ29" i="1"/>
  <c r="CT31" i="1"/>
  <c r="CU20" i="1" s="1"/>
  <c r="CS31" i="1"/>
  <c r="CW30" i="1"/>
  <c r="CV30" i="1"/>
  <c r="CW29" i="1"/>
  <c r="CV29" i="1"/>
  <c r="CV28" i="1"/>
  <c r="CW28" i="1" s="1"/>
  <c r="CV27" i="1"/>
  <c r="CW27" i="1" s="1"/>
  <c r="CV26" i="1"/>
  <c r="CW26" i="1" s="1"/>
  <c r="CV25" i="1"/>
  <c r="CW25" i="1" s="1"/>
  <c r="CV24" i="1"/>
  <c r="CW24" i="1" s="1"/>
  <c r="CV23" i="1"/>
  <c r="CW23" i="1" s="1"/>
  <c r="CV22" i="1"/>
  <c r="CW22" i="1" s="1"/>
  <c r="CV21" i="1"/>
  <c r="CW21" i="1" s="1"/>
  <c r="CV20" i="1"/>
  <c r="CW20" i="1" s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 s="1"/>
  <c r="CZ31" i="1" l="1"/>
  <c r="DA31" i="1"/>
  <c r="DB31" i="1" s="1"/>
  <c r="CU16" i="1"/>
  <c r="CU27" i="1"/>
  <c r="CU28" i="1"/>
  <c r="CU17" i="1"/>
  <c r="CU21" i="1"/>
  <c r="CU10" i="1"/>
  <c r="CU7" i="1"/>
  <c r="CU12" i="1"/>
  <c r="CU18" i="1"/>
  <c r="CU8" i="1"/>
  <c r="CU24" i="1"/>
  <c r="CU25" i="1"/>
  <c r="CU13" i="1"/>
  <c r="CU22" i="1"/>
  <c r="CU9" i="1"/>
  <c r="CU19" i="1"/>
  <c r="CU26" i="1"/>
  <c r="CU23" i="1"/>
  <c r="CU30" i="1"/>
  <c r="CU29" i="1"/>
  <c r="CO31" i="1"/>
  <c r="CP20" i="1" s="1"/>
  <c r="CN31" i="1"/>
  <c r="CR30" i="1"/>
  <c r="CQ30" i="1"/>
  <c r="CR29" i="1"/>
  <c r="CQ29" i="1"/>
  <c r="CQ28" i="1"/>
  <c r="CR28" i="1" s="1"/>
  <c r="CQ27" i="1"/>
  <c r="CR27" i="1" s="1"/>
  <c r="CQ26" i="1"/>
  <c r="CR26" i="1" s="1"/>
  <c r="CQ25" i="1"/>
  <c r="CR25" i="1" s="1"/>
  <c r="CQ24" i="1"/>
  <c r="CR24" i="1" s="1"/>
  <c r="CQ23" i="1"/>
  <c r="CR23" i="1" s="1"/>
  <c r="CQ22" i="1"/>
  <c r="CR22" i="1" s="1"/>
  <c r="CQ21" i="1"/>
  <c r="CR21" i="1" s="1"/>
  <c r="CR20" i="1"/>
  <c r="CQ20" i="1"/>
  <c r="CQ19" i="1"/>
  <c r="CR19" i="1" s="1"/>
  <c r="CQ18" i="1"/>
  <c r="CR18" i="1" s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R8" i="1"/>
  <c r="CQ8" i="1"/>
  <c r="CQ7" i="1"/>
  <c r="CR7" i="1" s="1"/>
  <c r="CJ31" i="1"/>
  <c r="CK19" i="1" s="1"/>
  <c r="CI31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 s="1"/>
  <c r="CL21" i="1"/>
  <c r="CM21" i="1"/>
  <c r="CL20" i="1"/>
  <c r="CM20" i="1" s="1"/>
  <c r="CL19" i="1"/>
  <c r="CM19" i="1" s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L7" i="1"/>
  <c r="CM7" i="1" s="1"/>
  <c r="CE31" i="1"/>
  <c r="CF10" i="1" s="1"/>
  <c r="CD31" i="1"/>
  <c r="CH30" i="1"/>
  <c r="CG30" i="1"/>
  <c r="CH29" i="1"/>
  <c r="CG29" i="1"/>
  <c r="CG28" i="1"/>
  <c r="CH28" i="1" s="1"/>
  <c r="CG27" i="1"/>
  <c r="CH27" i="1" s="1"/>
  <c r="CG26" i="1"/>
  <c r="CH26" i="1" s="1"/>
  <c r="CG25" i="1"/>
  <c r="CH25" i="1" s="1"/>
  <c r="CG24" i="1"/>
  <c r="CH24" i="1" s="1"/>
  <c r="CG23" i="1"/>
  <c r="CH23" i="1" s="1"/>
  <c r="CG22" i="1"/>
  <c r="CH22" i="1" s="1"/>
  <c r="CG21" i="1"/>
  <c r="CH21" i="1" s="1"/>
  <c r="CG20" i="1"/>
  <c r="CH20" i="1" s="1"/>
  <c r="CG19" i="1"/>
  <c r="CH19" i="1" s="1"/>
  <c r="CG18" i="1"/>
  <c r="CH18" i="1" s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/>
  <c r="CG9" i="1"/>
  <c r="CH9" i="1"/>
  <c r="CG8" i="1"/>
  <c r="CH8" i="1"/>
  <c r="CG7" i="1"/>
  <c r="CH7" i="1"/>
  <c r="BZ31" i="1"/>
  <c r="CA27" i="1" s="1"/>
  <c r="BY31" i="1"/>
  <c r="CC30" i="1"/>
  <c r="CB30" i="1"/>
  <c r="CC29" i="1"/>
  <c r="CB29" i="1"/>
  <c r="CB28" i="1"/>
  <c r="CC28" i="1"/>
  <c r="CB27" i="1"/>
  <c r="CC27" i="1"/>
  <c r="CB26" i="1"/>
  <c r="CC26" i="1" s="1"/>
  <c r="CB25" i="1"/>
  <c r="CC25" i="1"/>
  <c r="CB24" i="1"/>
  <c r="CC24" i="1"/>
  <c r="CB23" i="1"/>
  <c r="CC23" i="1"/>
  <c r="CB22" i="1"/>
  <c r="CC22" i="1" s="1"/>
  <c r="CB21" i="1"/>
  <c r="CC21" i="1" s="1"/>
  <c r="CB20" i="1"/>
  <c r="CC20" i="1"/>
  <c r="CB19" i="1"/>
  <c r="CC19" i="1" s="1"/>
  <c r="CB18" i="1"/>
  <c r="CC18" i="1" s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 s="1"/>
  <c r="CB7" i="1"/>
  <c r="CC7" i="1" s="1"/>
  <c r="BU31" i="1"/>
  <c r="BV25" i="1" s="1"/>
  <c r="BT31" i="1"/>
  <c r="BX30" i="1"/>
  <c r="BW30" i="1"/>
  <c r="BX29" i="1"/>
  <c r="BW29" i="1"/>
  <c r="BW28" i="1"/>
  <c r="BX28" i="1" s="1"/>
  <c r="BW27" i="1"/>
  <c r="BX27" i="1" s="1"/>
  <c r="BX26" i="1"/>
  <c r="BW26" i="1"/>
  <c r="BX25" i="1"/>
  <c r="BW25" i="1"/>
  <c r="BW24" i="1"/>
  <c r="BX24" i="1" s="1"/>
  <c r="BW23" i="1"/>
  <c r="BX23" i="1" s="1"/>
  <c r="BW22" i="1"/>
  <c r="BX22" i="1" s="1"/>
  <c r="BW21" i="1"/>
  <c r="BX21" i="1" s="1"/>
  <c r="BW20" i="1"/>
  <c r="BX20" i="1" s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 s="1"/>
  <c r="BP31" i="1"/>
  <c r="BQ28" i="1" s="1"/>
  <c r="BO31" i="1"/>
  <c r="BS30" i="1"/>
  <c r="BR30" i="1"/>
  <c r="BS29" i="1"/>
  <c r="BR29" i="1"/>
  <c r="BR28" i="1"/>
  <c r="BS28" i="1" s="1"/>
  <c r="BR27" i="1"/>
  <c r="BS27" i="1" s="1"/>
  <c r="BR26" i="1"/>
  <c r="BS26" i="1" s="1"/>
  <c r="BR25" i="1"/>
  <c r="BS25" i="1" s="1"/>
  <c r="BR24" i="1"/>
  <c r="BS24" i="1" s="1"/>
  <c r="BR23" i="1"/>
  <c r="BS23" i="1" s="1"/>
  <c r="BR22" i="1"/>
  <c r="BS22" i="1" s="1"/>
  <c r="BR21" i="1"/>
  <c r="BS21" i="1" s="1"/>
  <c r="BR20" i="1"/>
  <c r="BS20" i="1" s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 s="1"/>
  <c r="BR8" i="1"/>
  <c r="BS8" i="1" s="1"/>
  <c r="BR7" i="1"/>
  <c r="BS7" i="1" s="1"/>
  <c r="AP31" i="1"/>
  <c r="AQ13" i="1" s="1"/>
  <c r="AO31" i="1"/>
  <c r="AM31" i="1"/>
  <c r="AN22" i="1" s="1"/>
  <c r="AL31" i="1"/>
  <c r="AJ31" i="1"/>
  <c r="AK23" i="1" s="1"/>
  <c r="AI31" i="1"/>
  <c r="AG31" i="1"/>
  <c r="AH16" i="1" s="1"/>
  <c r="AF31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1" i="1"/>
  <c r="P23" i="1" s="1"/>
  <c r="N31" i="1"/>
  <c r="S23" i="1"/>
  <c r="L31" i="1"/>
  <c r="M8" i="1" s="1"/>
  <c r="S25" i="1"/>
  <c r="K31" i="1"/>
  <c r="S17" i="1"/>
  <c r="I31" i="1"/>
  <c r="J15" i="1" s="1"/>
  <c r="F31" i="1"/>
  <c r="G15" i="1" s="1"/>
  <c r="H31" i="1"/>
  <c r="S16" i="1"/>
  <c r="S22" i="1"/>
  <c r="C31" i="1"/>
  <c r="D13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1" i="1"/>
  <c r="E31" i="1"/>
  <c r="AN13" i="1"/>
  <c r="J19" i="1" l="1"/>
  <c r="AQ22" i="1"/>
  <c r="AQ28" i="1"/>
  <c r="AQ18" i="1"/>
  <c r="J20" i="1"/>
  <c r="P24" i="1"/>
  <c r="J21" i="1"/>
  <c r="J16" i="1"/>
  <c r="CF25" i="1"/>
  <c r="J17" i="1"/>
  <c r="J10" i="1"/>
  <c r="J13" i="1"/>
  <c r="J12" i="1"/>
  <c r="J8" i="1"/>
  <c r="J26" i="1"/>
  <c r="J24" i="1"/>
  <c r="J7" i="1"/>
  <c r="J9" i="1"/>
  <c r="J22" i="1"/>
  <c r="AQ9" i="1"/>
  <c r="BQ16" i="1"/>
  <c r="AE31" i="1"/>
  <c r="D24" i="1"/>
  <c r="D12" i="1"/>
  <c r="AK21" i="1"/>
  <c r="AN7" i="1"/>
  <c r="M10" i="1"/>
  <c r="CA29" i="1"/>
  <c r="AN25" i="1"/>
  <c r="AQ16" i="1"/>
  <c r="CA9" i="1"/>
  <c r="AQ11" i="1"/>
  <c r="AQ21" i="1"/>
  <c r="P22" i="1"/>
  <c r="J11" i="1"/>
  <c r="P7" i="1"/>
  <c r="AQ23" i="1"/>
  <c r="BV22" i="1"/>
  <c r="CA12" i="1"/>
  <c r="AN20" i="1"/>
  <c r="CV31" i="1"/>
  <c r="CW31" i="1" s="1"/>
  <c r="CU31" i="1"/>
  <c r="AN11" i="1"/>
  <c r="AN19" i="1"/>
  <c r="AN28" i="1"/>
  <c r="CA7" i="1"/>
  <c r="AN12" i="1"/>
  <c r="AN9" i="1"/>
  <c r="BV10" i="1"/>
  <c r="AN15" i="1"/>
  <c r="CA26" i="1"/>
  <c r="AN21" i="1"/>
  <c r="CA17" i="1"/>
  <c r="AN17" i="1"/>
  <c r="BQ9" i="1"/>
  <c r="BQ21" i="1"/>
  <c r="AN8" i="1"/>
  <c r="AN27" i="1"/>
  <c r="AN23" i="1"/>
  <c r="AK12" i="1"/>
  <c r="AK16" i="1"/>
  <c r="BQ19" i="1"/>
  <c r="BQ27" i="1"/>
  <c r="AN24" i="1"/>
  <c r="AH15" i="1"/>
  <c r="AK18" i="1"/>
  <c r="AH19" i="1"/>
  <c r="D21" i="1"/>
  <c r="CA10" i="1"/>
  <c r="CA30" i="1"/>
  <c r="AN16" i="1"/>
  <c r="AK13" i="1"/>
  <c r="BQ13" i="1"/>
  <c r="AH7" i="1"/>
  <c r="S31" i="1"/>
  <c r="AH24" i="1"/>
  <c r="BQ22" i="1"/>
  <c r="AN18" i="1"/>
  <c r="CA25" i="1"/>
  <c r="BQ10" i="1"/>
  <c r="BR31" i="1"/>
  <c r="BS31" i="1" s="1"/>
  <c r="CA20" i="1"/>
  <c r="AN26" i="1"/>
  <c r="AN10" i="1"/>
  <c r="AK15" i="1"/>
  <c r="AH17" i="1"/>
  <c r="CP9" i="1"/>
  <c r="CP23" i="1"/>
  <c r="P17" i="1"/>
  <c r="P19" i="1"/>
  <c r="P12" i="1"/>
  <c r="P13" i="1"/>
  <c r="P10" i="1"/>
  <c r="P15" i="1"/>
  <c r="P11" i="1"/>
  <c r="BQ26" i="1"/>
  <c r="P16" i="1"/>
  <c r="P9" i="1"/>
  <c r="P26" i="1"/>
  <c r="P20" i="1"/>
  <c r="P21" i="1"/>
  <c r="P8" i="1"/>
  <c r="P25" i="1"/>
  <c r="CP16" i="1"/>
  <c r="CP28" i="1"/>
  <c r="CA21" i="1"/>
  <c r="BQ12" i="1"/>
  <c r="BQ20" i="1"/>
  <c r="CA18" i="1"/>
  <c r="BQ18" i="1"/>
  <c r="BQ24" i="1"/>
  <c r="AH18" i="1"/>
  <c r="CP10" i="1"/>
  <c r="CA28" i="1"/>
  <c r="D9" i="1"/>
  <c r="CA8" i="1"/>
  <c r="BQ25" i="1"/>
  <c r="BQ30" i="1"/>
  <c r="AH11" i="1"/>
  <c r="BQ17" i="1"/>
  <c r="AH8" i="1"/>
  <c r="CP7" i="1"/>
  <c r="CP18" i="1"/>
  <c r="CP21" i="1"/>
  <c r="CP25" i="1"/>
  <c r="BQ29" i="1"/>
  <c r="AH21" i="1"/>
  <c r="AH20" i="1"/>
  <c r="AH26" i="1"/>
  <c r="BQ8" i="1"/>
  <c r="AH22" i="1"/>
  <c r="G9" i="1"/>
  <c r="G8" i="1"/>
  <c r="AH10" i="1"/>
  <c r="CP26" i="1"/>
  <c r="AH23" i="1"/>
  <c r="CA22" i="1"/>
  <c r="BQ7" i="1"/>
  <c r="AH9" i="1"/>
  <c r="D26" i="1"/>
  <c r="AH12" i="1"/>
  <c r="CA24" i="1"/>
  <c r="BQ23" i="1"/>
  <c r="AH13" i="1"/>
  <c r="CA19" i="1"/>
  <c r="CP19" i="1"/>
  <c r="CP22" i="1"/>
  <c r="CP24" i="1"/>
  <c r="CP8" i="1"/>
  <c r="CP13" i="1"/>
  <c r="AH25" i="1"/>
  <c r="CA23" i="1"/>
  <c r="CA13" i="1"/>
  <c r="CA16" i="1"/>
  <c r="D10" i="1"/>
  <c r="CP30" i="1"/>
  <c r="CP17" i="1"/>
  <c r="CP27" i="1"/>
  <c r="CP12" i="1"/>
  <c r="CP29" i="1"/>
  <c r="CQ31" i="1"/>
  <c r="CR31" i="1" s="1"/>
  <c r="D7" i="1"/>
  <c r="D16" i="1"/>
  <c r="BV8" i="1"/>
  <c r="AK10" i="1"/>
  <c r="AK28" i="1"/>
  <c r="AK8" i="1"/>
  <c r="AK19" i="1"/>
  <c r="M21" i="1"/>
  <c r="G13" i="1"/>
  <c r="AQ24" i="1"/>
  <c r="AQ19" i="1"/>
  <c r="G22" i="1"/>
  <c r="AQ10" i="1"/>
  <c r="G20" i="1"/>
  <c r="D22" i="1"/>
  <c r="D15" i="1"/>
  <c r="BW31" i="1"/>
  <c r="BX31" i="1" s="1"/>
  <c r="AK25" i="1"/>
  <c r="AK11" i="1"/>
  <c r="AK17" i="1"/>
  <c r="M23" i="1"/>
  <c r="G12" i="1"/>
  <c r="AQ25" i="1"/>
  <c r="AQ8" i="1"/>
  <c r="AQ7" i="1"/>
  <c r="Y31" i="1"/>
  <c r="AB31" i="1"/>
  <c r="CF24" i="1"/>
  <c r="D19" i="1"/>
  <c r="BV30" i="1"/>
  <c r="BV7" i="1"/>
  <c r="AK9" i="1"/>
  <c r="AK26" i="1"/>
  <c r="D20" i="1"/>
  <c r="G19" i="1"/>
  <c r="G7" i="1"/>
  <c r="AQ26" i="1"/>
  <c r="G11" i="1"/>
  <c r="AQ27" i="1"/>
  <c r="M17" i="1"/>
  <c r="D8" i="1"/>
  <c r="BV20" i="1"/>
  <c r="AK20" i="1"/>
  <c r="AK24" i="1"/>
  <c r="G10" i="1"/>
  <c r="AQ17" i="1"/>
  <c r="AQ15" i="1"/>
  <c r="V31" i="1"/>
  <c r="G26" i="1"/>
  <c r="G17" i="1"/>
  <c r="D11" i="1"/>
  <c r="AK22" i="1"/>
  <c r="CF8" i="1"/>
  <c r="AK7" i="1"/>
  <c r="AK27" i="1"/>
  <c r="M15" i="1"/>
  <c r="G16" i="1"/>
  <c r="G24" i="1"/>
  <c r="G21" i="1"/>
  <c r="AQ20" i="1"/>
  <c r="AQ12" i="1"/>
  <c r="CK10" i="1"/>
  <c r="CK9" i="1"/>
  <c r="CK16" i="1"/>
  <c r="CF7" i="1"/>
  <c r="CF21" i="1"/>
  <c r="BV12" i="1"/>
  <c r="BV24" i="1"/>
  <c r="CF18" i="1"/>
  <c r="CF28" i="1"/>
  <c r="CF17" i="1"/>
  <c r="M13" i="1"/>
  <c r="M11" i="1"/>
  <c r="BV21" i="1"/>
  <c r="CK22" i="1"/>
  <c r="CK8" i="1"/>
  <c r="CF13" i="1"/>
  <c r="CK17" i="1"/>
  <c r="CK28" i="1"/>
  <c r="CK26" i="1"/>
  <c r="BV27" i="1"/>
  <c r="CF19" i="1"/>
  <c r="BV9" i="1"/>
  <c r="CF9" i="1"/>
  <c r="CF22" i="1"/>
  <c r="M12" i="1"/>
  <c r="M24" i="1"/>
  <c r="M20" i="1"/>
  <c r="BV28" i="1"/>
  <c r="CK27" i="1"/>
  <c r="CK23" i="1"/>
  <c r="CG31" i="1"/>
  <c r="CH31" i="1" s="1"/>
  <c r="CK7" i="1"/>
  <c r="CK13" i="1"/>
  <c r="CK24" i="1"/>
  <c r="CK18" i="1"/>
  <c r="BV19" i="1"/>
  <c r="BV18" i="1"/>
  <c r="BV29" i="1"/>
  <c r="CF27" i="1"/>
  <c r="CF26" i="1"/>
  <c r="M7" i="1"/>
  <c r="M26" i="1"/>
  <c r="M9" i="1"/>
  <c r="CK29" i="1"/>
  <c r="CK25" i="1"/>
  <c r="CF16" i="1"/>
  <c r="CF23" i="1"/>
  <c r="CB31" i="1"/>
  <c r="CC31" i="1" s="1"/>
  <c r="CK12" i="1"/>
  <c r="BV13" i="1"/>
  <c r="BV23" i="1"/>
  <c r="CF20" i="1"/>
  <c r="M16" i="1"/>
  <c r="M25" i="1"/>
  <c r="M19" i="1"/>
  <c r="BV26" i="1"/>
  <c r="M22" i="1"/>
  <c r="CK20" i="1"/>
  <c r="CK21" i="1"/>
  <c r="CL31" i="1"/>
  <c r="CM31" i="1" s="1"/>
  <c r="CK30" i="1"/>
  <c r="BV16" i="1"/>
  <c r="CF12" i="1"/>
  <c r="CF29" i="1"/>
  <c r="CF30" i="1"/>
  <c r="BV17" i="1"/>
  <c r="J31" i="1" l="1"/>
  <c r="AN31" i="1"/>
  <c r="P31" i="1"/>
  <c r="AQ31" i="1"/>
  <c r="AH31" i="1"/>
  <c r="CA31" i="1"/>
  <c r="BQ31" i="1"/>
  <c r="CP31" i="1"/>
  <c r="G31" i="1"/>
  <c r="AK31" i="1"/>
  <c r="BV31" i="1"/>
  <c r="D31" i="1"/>
  <c r="CF31" i="1"/>
  <c r="M31" i="1"/>
  <c r="CK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<sst xmlns="http://schemas.openxmlformats.org/spreadsheetml/2006/main" count="404" uniqueCount="166">
  <si>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</si>
  <si>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</si>
  <si>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</si>
  <si>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</si>
  <si>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</si>
  <si>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</si>
  <si>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</si>
  <si>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</si>
  <si>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</si>
  <si>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</si>
  <si>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</si>
  <si>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</si>
  <si>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</si>
  <si>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</si>
  <si>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</si>
  <si>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</si>
  <si>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</si>
  <si>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</si>
  <si>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</si>
  <si>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</si>
  <si>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</si>
  <si>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</si>
  <si>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</si>
  <si>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</si>
  <si>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</si>
  <si>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</si>
  <si>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</si>
  <si>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</si>
  <si>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</si>
  <si>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</si>
  <si>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</si>
  <si>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</si>
  <si>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</si>
  <si>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</si>
  <si>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</si>
  <si>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</si>
  <si>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</si>
  <si>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</si>
  <si>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</si>
  <si>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</si>
  <si>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</si>
  <si>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</si>
  <si>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</si>
  <si>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</si>
  <si>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</si>
  <si>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</si>
  <si>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</si>
  <si>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</si>
  <si>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</si>
  <si>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</si>
  <si>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</si>
  <si>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</si>
  <si>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</si>
  <si>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</si>
  <si>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</si>
  <si>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</si>
  <si>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</si>
  <si>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</si>
  <si>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</si>
  <si>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</si>
  <si>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</si>
  <si>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</si>
  <si>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</si>
  <si>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</si>
  <si>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</si>
  <si>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</si>
  <si>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</si>
  <si>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</si>
  <si>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</si>
  <si>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</si>
  <si>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</si>
  <si>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</si>
  <si>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</si>
  <si>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</si>
  <si>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</si>
  <si>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</si>
  <si>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</si>
  <si>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</si>
  <si>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</si>
  <si>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</si>
  <si>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</si>
  <si>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</si>
  <si>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</si>
  <si>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</si>
  <si>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</si>
  <si>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</si>
  <si>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บลจ. บางกอก แคปปิตอล จำกัด</t>
  </si>
  <si>
    <t>1, 12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</si>
  <si>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</si>
  <si>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</si>
  <si>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</si>
  <si>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</si>
  <si>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</si>
  <si>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</si>
  <si>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</si>
  <si>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</si>
  <si>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</si>
  <si>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</si>
  <si>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</si>
  <si>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</si>
  <si>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</si>
  <si>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</si>
  <si>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</si>
  <si>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</si>
  <si>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</si>
  <si>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</si>
  <si>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</si>
  <si>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คิง ไว (เอเชีย) จำกัด</t>
  </si>
  <si>
    <t>บลจ.  เอ็กซ์สปริง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</si>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</sst>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9">
    <font>
      <sz val="14"/>
      <name val="Cordia New"/>
      <charset val="222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6">
    <xf numFmtId="0" fontId="0" fillId="0" borderId="0"/>
    <xf numFmtId="165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10" fillId="0" borderId="0"/>
    <xf numFmtId="164" fontId="25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6" fillId="0" borderId="0"/>
    <xf numFmtId="165" fontId="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8" fillId="0" borderId="0"/>
    <xf numFmtId="0" fontId="21" fillId="0" borderId="0"/>
    <xf numFmtId="0" fontId="20" fillId="0" borderId="0"/>
    <xf numFmtId="0" fontId="10" fillId="0" borderId="0"/>
    <xf numFmtId="0" fontId="9" fillId="0" borderId="0" applyNumberFormat="0" applyFont="0" applyFill="0" applyBorder="0" applyProtection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13" fillId="0" borderId="0"/>
    <xf numFmtId="0" fontId="10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167" fontId="2" fillId="0" borderId="0">
      <alignment vertical="center"/>
    </xf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3" fontId="13" fillId="0" borderId="0" applyFont="0" applyFill="0" applyBorder="0" applyAlignment="0" applyProtection="0"/>
    <xf numFmtId="0" fontId="13" fillId="0" borderId="0"/>
    <xf numFmtId="0" fontId="8" fillId="0" borderId="0"/>
  </cellStyleXfs>
  <cellXfs count="138">
    <xf numFmtId="0" fontId="0" fillId="0" borderId="0" xfId="0"/>
    <xf numFmtId="0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165" fontId="4" fillId="0" borderId="0" xfId="1" applyFont="1" applyBorder="1" applyAlignment="1"/>
    <xf numFmtId="0" fontId="4" fillId="0" borderId="0" xfId="0" applyFont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165" fontId="5" fillId="0" borderId="4" xfId="1" applyFont="1" applyFill="1" applyBorder="1" applyAlignment="1">
      <alignment horizontal="center" vertical="center"/>
    </xf>
    <xf numFmtId="166" fontId="5" fillId="0" borderId="5" xfId="106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/>
    </xf>
    <xf numFmtId="166" fontId="5" fillId="0" borderId="7" xfId="106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166" fontId="5" fillId="2" borderId="5" xfId="106" applyNumberFormat="1" applyFont="1" applyFill="1" applyBorder="1" applyAlignment="1">
      <alignment horizontal="center" vertical="center"/>
    </xf>
    <xf numFmtId="166" fontId="5" fillId="2" borderId="9" xfId="106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3" fontId="4" fillId="0" borderId="11" xfId="0" applyNumberFormat="1" applyFont="1" applyBorder="1" applyAlignment="1">
      <alignment horizontal="center"/>
    </xf>
    <xf numFmtId="168" fontId="4" fillId="0" borderId="12" xfId="1" applyNumberFormat="1" applyFont="1" applyBorder="1" applyAlignment="1">
      <alignment horizontal="center" vertical="center"/>
    </xf>
    <xf numFmtId="166" fontId="4" fillId="0" borderId="13" xfId="106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/>
    </xf>
    <xf numFmtId="166" fontId="4" fillId="2" borderId="13" xfId="106" applyNumberFormat="1" applyFont="1" applyFill="1" applyBorder="1" applyAlignment="1">
      <alignment horizontal="center" vertical="center"/>
    </xf>
    <xf numFmtId="166" fontId="4" fillId="2" borderId="14" xfId="106" applyNumberFormat="1" applyFont="1" applyFill="1" applyBorder="1" applyAlignment="1">
      <alignment horizontal="center" vertical="center"/>
    </xf>
    <xf numFmtId="166" fontId="6" fillId="0" borderId="2" xfId="106" applyNumberFormat="1" applyFont="1" applyFill="1" applyBorder="1" applyAlignment="1">
      <alignment horizontal="left" vertical="center"/>
    </xf>
    <xf numFmtId="3" fontId="6" fillId="0" borderId="3" xfId="106" applyNumberFormat="1" applyFont="1" applyFill="1" applyBorder="1" applyAlignment="1">
      <alignment horizontal="center" vertical="center"/>
    </xf>
    <xf numFmtId="165" fontId="4" fillId="0" borderId="15" xfId="1" applyFont="1" applyFill="1" applyBorder="1" applyAlignment="1">
      <alignment vertical="center"/>
    </xf>
    <xf numFmtId="10" fontId="4" fillId="0" borderId="5" xfId="107" applyNumberFormat="1" applyFont="1" applyBorder="1" applyAlignment="1">
      <alignment horizontal="center"/>
    </xf>
    <xf numFmtId="165" fontId="4" fillId="2" borderId="16" xfId="1" applyFont="1" applyFill="1" applyBorder="1" applyAlignment="1"/>
    <xf numFmtId="10" fontId="4" fillId="2" borderId="5" xfId="107" applyNumberFormat="1" applyFont="1" applyFill="1" applyBorder="1" applyAlignment="1">
      <alignment horizontal="center"/>
    </xf>
    <xf numFmtId="3" fontId="6" fillId="0" borderId="0" xfId="106" applyNumberFormat="1" applyFont="1" applyFill="1" applyBorder="1" applyAlignment="1">
      <alignment horizontal="center" vertical="center"/>
    </xf>
    <xf numFmtId="10" fontId="4" fillId="0" borderId="0" xfId="107" applyNumberFormat="1" applyFont="1" applyBorder="1" applyAlignment="1">
      <alignment horizontal="center"/>
    </xf>
    <xf numFmtId="165" fontId="4" fillId="0" borderId="17" xfId="1" applyFont="1" applyFill="1" applyBorder="1" applyAlignment="1">
      <alignment vertical="center"/>
    </xf>
    <xf numFmtId="10" fontId="4" fillId="0" borderId="18" xfId="107" applyNumberFormat="1" applyFont="1" applyBorder="1" applyAlignment="1">
      <alignment horizontal="center"/>
    </xf>
    <xf numFmtId="0" fontId="4" fillId="0" borderId="0" xfId="0" applyFont="1" applyBorder="1" applyAlignment="1"/>
    <xf numFmtId="167" fontId="5" fillId="0" borderId="10" xfId="106" applyFont="1" applyFill="1" applyBorder="1" applyAlignment="1">
      <alignment horizontal="center" vertical="center"/>
    </xf>
    <xf numFmtId="165" fontId="4" fillId="0" borderId="12" xfId="1" applyFont="1" applyBorder="1" applyAlignment="1"/>
    <xf numFmtId="10" fontId="4" fillId="0" borderId="13" xfId="0" applyNumberFormat="1" applyFont="1" applyBorder="1" applyAlignment="1">
      <alignment horizontal="center"/>
    </xf>
    <xf numFmtId="3" fontId="4" fillId="0" borderId="11" xfId="106" applyNumberFormat="1" applyFont="1" applyFill="1" applyBorder="1" applyAlignment="1">
      <alignment horizontal="center" vertical="center"/>
    </xf>
    <xf numFmtId="10" fontId="4" fillId="0" borderId="13" xfId="0" applyNumberFormat="1" applyFont="1" applyBorder="1"/>
    <xf numFmtId="166" fontId="6" fillId="0" borderId="0" xfId="106" applyNumberFormat="1" applyFont="1" applyFill="1" applyBorder="1" applyAlignment="1">
      <alignment horizontal="left" vertical="center"/>
    </xf>
    <xf numFmtId="3" fontId="7" fillId="0" borderId="0" xfId="0" applyNumberFormat="1" applyFont="1" applyAlignment="1">
      <alignment horizontal="left"/>
    </xf>
    <xf numFmtId="165" fontId="4" fillId="0" borderId="0" xfId="1" applyFont="1" applyAlignment="1"/>
    <xf numFmtId="0" fontId="7" fillId="0" borderId="0" xfId="0" applyFont="1" applyAlignment="1">
      <alignment horizontal="left"/>
    </xf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3" fontId="4" fillId="0" borderId="22" xfId="0" applyNumberFormat="1" applyFont="1" applyBorder="1" applyAlignment="1"/>
    <xf numFmtId="165" fontId="5" fillId="0" borderId="20" xfId="1" quotePrefix="1" applyFont="1" applyBorder="1" applyAlignment="1"/>
    <xf numFmtId="169" fontId="5" fillId="0" borderId="15" xfId="1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6" fillId="0" borderId="3" xfId="106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vertical="center"/>
    </xf>
    <xf numFmtId="0" fontId="6" fillId="0" borderId="16" xfId="106" applyNumberFormat="1" applyFont="1" applyFill="1" applyBorder="1" applyAlignment="1">
      <alignment horizontal="center" vertical="center"/>
    </xf>
    <xf numFmtId="0" fontId="4" fillId="0" borderId="11" xfId="106" applyNumberFormat="1" applyFont="1" applyFill="1" applyBorder="1" applyAlignment="1">
      <alignment horizontal="center" vertical="center"/>
    </xf>
    <xf numFmtId="164" fontId="4" fillId="0" borderId="12" xfId="1" applyNumberFormat="1" applyFont="1" applyBorder="1" applyAlignment="1"/>
    <xf numFmtId="10" fontId="4" fillId="0" borderId="13" xfId="107" applyNumberFormat="1" applyFont="1" applyBorder="1" applyAlignment="1">
      <alignment horizontal="center"/>
    </xf>
    <xf numFmtId="166" fontId="14" fillId="0" borderId="0" xfId="106" applyNumberFormat="1" applyFont="1" applyFill="1" applyBorder="1" applyAlignment="1">
      <alignment horizontal="left" vertical="center"/>
    </xf>
    <xf numFmtId="0" fontId="15" fillId="0" borderId="0" xfId="115" applyFont="1"/>
    <xf numFmtId="0" fontId="8" fillId="0" borderId="0" xfId="115"/>
    <xf numFmtId="0" fontId="8" fillId="0" borderId="0" xfId="115" applyFont="1" applyAlignment="1">
      <alignment horizontal="left"/>
    </xf>
    <xf numFmtId="0" fontId="8" fillId="0" borderId="0" xfId="115" applyFill="1"/>
    <xf numFmtId="10" fontId="4" fillId="0" borderId="1" xfId="0" applyNumberFormat="1" applyFont="1" applyBorder="1"/>
    <xf numFmtId="0" fontId="10" fillId="0" borderId="0" xfId="0" applyFont="1" applyAlignment="1">
      <alignment horizontal="center"/>
    </xf>
    <xf numFmtId="0" fontId="10" fillId="0" borderId="0" xfId="0" applyFont="1"/>
    <xf numFmtId="166" fontId="16" fillId="0" borderId="0" xfId="106" applyNumberFormat="1" applyFont="1" applyFill="1" applyBorder="1" applyAlignment="1">
      <alignment horizontal="left" vertical="center"/>
    </xf>
    <xf numFmtId="3" fontId="4" fillId="0" borderId="23" xfId="106" applyNumberFormat="1" applyFont="1" applyFill="1" applyBorder="1" applyAlignment="1">
      <alignment horizontal="center" vertical="center"/>
    </xf>
    <xf numFmtId="166" fontId="6" fillId="0" borderId="10" xfId="106" applyNumberFormat="1" applyFont="1" applyFill="1" applyBorder="1" applyAlignment="1">
      <alignment horizontal="left" vertical="center"/>
    </xf>
    <xf numFmtId="3" fontId="6" fillId="0" borderId="11" xfId="106" applyNumberFormat="1" applyFont="1" applyFill="1" applyBorder="1" applyAlignment="1">
      <alignment horizontal="center" vertical="center"/>
    </xf>
    <xf numFmtId="165" fontId="4" fillId="0" borderId="12" xfId="1" applyFont="1" applyFill="1" applyBorder="1" applyAlignment="1">
      <alignment vertical="center"/>
    </xf>
    <xf numFmtId="0" fontId="6" fillId="0" borderId="11" xfId="106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/>
    </xf>
    <xf numFmtId="10" fontId="4" fillId="0" borderId="24" xfId="107" applyNumberFormat="1" applyFont="1" applyBorder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center"/>
    </xf>
    <xf numFmtId="0" fontId="10" fillId="0" borderId="0" xfId="0" applyFont="1" applyAlignment="1">
      <alignment wrapText="1"/>
    </xf>
    <xf numFmtId="0" fontId="6" fillId="0" borderId="25" xfId="106" applyNumberFormat="1" applyFont="1" applyFill="1" applyBorder="1" applyAlignment="1">
      <alignment horizontal="center" vertical="center"/>
    </xf>
    <xf numFmtId="0" fontId="6" fillId="0" borderId="23" xfId="106" applyNumberFormat="1" applyFont="1" applyFill="1" applyBorder="1" applyAlignment="1">
      <alignment horizontal="center" vertical="center"/>
    </xf>
    <xf numFmtId="165" fontId="4" fillId="0" borderId="4" xfId="1" applyFont="1" applyBorder="1" applyAlignment="1"/>
    <xf numFmtId="165" fontId="4" fillId="0" borderId="15" xfId="1" applyFont="1" applyBorder="1" applyAlignment="1"/>
    <xf numFmtId="165" fontId="4" fillId="0" borderId="12" xfId="1" applyFont="1" applyBorder="1"/>
    <xf numFmtId="10" fontId="4" fillId="0" borderId="1" xfId="107" applyNumberFormat="1" applyFont="1" applyBorder="1" applyAlignment="1">
      <alignment horizontal="center"/>
    </xf>
    <xf numFmtId="0" fontId="17" fillId="0" borderId="15" xfId="106" applyNumberFormat="1" applyFont="1" applyFill="1" applyBorder="1" applyAlignment="1">
      <alignment horizontal="center" vertical="center"/>
    </xf>
    <xf numFmtId="0" fontId="18" fillId="0" borderId="15" xfId="0" applyFont="1" applyBorder="1" applyAlignment="1">
      <alignment horizontal="center"/>
    </xf>
    <xf numFmtId="4" fontId="18" fillId="0" borderId="26" xfId="0" applyNumberFormat="1" applyFont="1" applyBorder="1"/>
    <xf numFmtId="0" fontId="18" fillId="0" borderId="12" xfId="0" applyFont="1" applyBorder="1" applyAlignment="1">
      <alignment horizontal="center"/>
    </xf>
    <xf numFmtId="3" fontId="6" fillId="0" borderId="16" xfId="106" applyNumberFormat="1" applyFont="1" applyFill="1" applyBorder="1" applyAlignment="1">
      <alignment horizontal="center" vertical="center"/>
    </xf>
    <xf numFmtId="165" fontId="4" fillId="0" borderId="15" xfId="1" applyFont="1" applyBorder="1"/>
    <xf numFmtId="10" fontId="4" fillId="0" borderId="12" xfId="107" applyNumberFormat="1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3" fontId="6" fillId="0" borderId="23" xfId="106" applyNumberFormat="1" applyFont="1" applyFill="1" applyBorder="1" applyAlignment="1">
      <alignment horizontal="center" vertical="center"/>
    </xf>
    <xf numFmtId="0" fontId="4" fillId="0" borderId="15" xfId="0" applyNumberFormat="1" applyFont="1" applyBorder="1" applyAlignment="1">
      <alignment horizontal="center"/>
    </xf>
    <xf numFmtId="0" fontId="4" fillId="0" borderId="6" xfId="0" applyFont="1" applyBorder="1"/>
    <xf numFmtId="10" fontId="4" fillId="2" borderId="24" xfId="107" applyNumberFormat="1" applyFont="1" applyFill="1" applyBorder="1" applyAlignment="1">
      <alignment horizontal="center"/>
    </xf>
    <xf numFmtId="10" fontId="4" fillId="0" borderId="15" xfId="107" applyNumberFormat="1" applyFont="1" applyBorder="1" applyAlignment="1">
      <alignment horizontal="center"/>
    </xf>
    <xf numFmtId="10" fontId="4" fillId="2" borderId="18" xfId="107" applyNumberFormat="1" applyFont="1" applyFill="1" applyBorder="1" applyAlignment="1">
      <alignment horizontal="center"/>
    </xf>
    <xf numFmtId="165" fontId="4" fillId="0" borderId="12" xfId="0" applyNumberFormat="1" applyFont="1" applyBorder="1"/>
    <xf numFmtId="10" fontId="4" fillId="0" borderId="24" xfId="0" applyNumberFormat="1" applyFont="1" applyBorder="1"/>
    <xf numFmtId="0" fontId="4" fillId="0" borderId="12" xfId="106" applyNumberFormat="1" applyFont="1" applyFill="1" applyBorder="1" applyAlignment="1">
      <alignment horizontal="center" vertical="center"/>
    </xf>
    <xf numFmtId="164" fontId="4" fillId="0" borderId="14" xfId="1" applyNumberFormat="1" applyFont="1" applyBorder="1" applyAlignment="1"/>
    <xf numFmtId="165" fontId="4" fillId="2" borderId="23" xfId="1" applyFont="1" applyFill="1" applyBorder="1" applyAlignment="1"/>
    <xf numFmtId="10" fontId="4" fillId="0" borderId="27" xfId="107" applyNumberFormat="1" applyFont="1" applyBorder="1" applyAlignment="1">
      <alignment horizontal="center"/>
    </xf>
    <xf numFmtId="4" fontId="18" fillId="0" borderId="14" xfId="0" applyNumberFormat="1" applyFont="1" applyBorder="1"/>
    <xf numFmtId="0" fontId="18" fillId="0" borderId="14" xfId="0" applyFont="1" applyBorder="1" applyAlignment="1">
      <alignment horizontal="center"/>
    </xf>
    <xf numFmtId="4" fontId="18" fillId="0" borderId="12" xfId="0" applyNumberFormat="1" applyFont="1" applyBorder="1"/>
    <xf numFmtId="0" fontId="12" fillId="0" borderId="0" xfId="0" applyFont="1"/>
    <xf numFmtId="166" fontId="5" fillId="3" borderId="9" xfId="106" applyNumberFormat="1" applyFont="1" applyFill="1" applyBorder="1" applyAlignment="1">
      <alignment horizontal="center" vertical="center"/>
    </xf>
    <xf numFmtId="166" fontId="5" fillId="3" borderId="5" xfId="106" applyNumberFormat="1" applyFont="1" applyFill="1" applyBorder="1" applyAlignment="1">
      <alignment horizontal="center" vertical="center"/>
    </xf>
    <xf numFmtId="166" fontId="4" fillId="3" borderId="14" xfId="106" applyNumberFormat="1" applyFont="1" applyFill="1" applyBorder="1" applyAlignment="1">
      <alignment horizontal="center" vertical="center"/>
    </xf>
    <xf numFmtId="166" fontId="4" fillId="3" borderId="13" xfId="106" applyNumberFormat="1" applyFont="1" applyFill="1" applyBorder="1" applyAlignment="1">
      <alignment horizontal="center" vertical="center"/>
    </xf>
    <xf numFmtId="165" fontId="4" fillId="3" borderId="16" xfId="1" applyFont="1" applyFill="1" applyBorder="1" applyAlignment="1"/>
    <xf numFmtId="10" fontId="4" fillId="3" borderId="5" xfId="107" applyNumberFormat="1" applyFont="1" applyFill="1" applyBorder="1" applyAlignment="1">
      <alignment horizontal="center"/>
    </xf>
    <xf numFmtId="10" fontId="4" fillId="3" borderId="18" xfId="107" applyNumberFormat="1" applyFont="1" applyFill="1" applyBorder="1" applyAlignment="1">
      <alignment horizontal="center"/>
    </xf>
    <xf numFmtId="165" fontId="4" fillId="3" borderId="23" xfId="1" applyFont="1" applyFill="1" applyBorder="1" applyAlignment="1"/>
    <xf numFmtId="10" fontId="4" fillId="3" borderId="24" xfId="107" applyNumberFormat="1" applyFont="1" applyFill="1" applyBorder="1" applyAlignment="1">
      <alignment horizontal="center"/>
    </xf>
    <xf numFmtId="166" fontId="6" fillId="4" borderId="2" xfId="106" applyNumberFormat="1" applyFont="1" applyFill="1" applyBorder="1" applyAlignment="1">
      <alignment horizontal="left" vertical="center"/>
    </xf>
    <xf numFmtId="169" fontId="5" fillId="0" borderId="15" xfId="10" applyNumberFormat="1" applyFont="1" applyBorder="1" applyAlignment="1">
      <alignment horizontal="center" vertical="center"/>
    </xf>
    <xf numFmtId="9" fontId="4" fillId="0" borderId="13" xfId="107" applyNumberFormat="1" applyFont="1" applyBorder="1" applyAlignment="1">
      <alignment horizontal="center"/>
    </xf>
    <xf numFmtId="17" fontId="5" fillId="0" borderId="22" xfId="0" quotePrefix="1" applyNumberFormat="1" applyFont="1" applyBorder="1" applyAlignment="1">
      <alignment horizontal="center"/>
    </xf>
    <xf numFmtId="17" fontId="5" fillId="0" borderId="20" xfId="0" quotePrefix="1" applyNumberFormat="1" applyFont="1" applyBorder="1" applyAlignment="1">
      <alignment horizontal="center"/>
    </xf>
    <xf numFmtId="17" fontId="5" fillId="0" borderId="19" xfId="0" quotePrefix="1" applyNumberFormat="1" applyFont="1" applyBorder="1" applyAlignment="1">
      <alignment horizontal="center"/>
    </xf>
    <xf numFmtId="166" fontId="5" fillId="2" borderId="28" xfId="106" applyNumberFormat="1" applyFont="1" applyFill="1" applyBorder="1" applyAlignment="1">
      <alignment horizontal="center" vertical="center"/>
    </xf>
    <xf numFmtId="166" fontId="5" fillId="2" borderId="29" xfId="106" applyNumberFormat="1" applyFont="1" applyFill="1" applyBorder="1" applyAlignment="1">
      <alignment horizontal="center" vertical="center"/>
    </xf>
    <xf numFmtId="170" fontId="5" fillId="0" borderId="22" xfId="0" applyNumberFormat="1" applyFont="1" applyBorder="1" applyAlignment="1">
      <alignment horizontal="center" wrapText="1"/>
    </xf>
    <xf numFmtId="170" fontId="5" fillId="0" borderId="20" xfId="0" applyNumberFormat="1" applyFont="1" applyBorder="1" applyAlignment="1">
      <alignment horizontal="center" wrapText="1"/>
    </xf>
    <xf numFmtId="166" fontId="5" fillId="3" borderId="28" xfId="106" applyNumberFormat="1" applyFont="1" applyFill="1" applyBorder="1" applyAlignment="1">
      <alignment horizontal="center" vertical="center"/>
    </xf>
    <xf numFmtId="166" fontId="5" fillId="3" borderId="29" xfId="106" applyNumberFormat="1" applyFont="1" applyFill="1" applyBorder="1" applyAlignment="1">
      <alignment horizontal="center" vertical="center"/>
    </xf>
    <xf numFmtId="3" fontId="5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5" fillId="0" borderId="22" xfId="0" quotePrefix="1" applyNumberFormat="1" applyFont="1" applyFill="1" applyBorder="1" applyAlignment="1">
      <alignment horizontal="center" wrapText="1"/>
    </xf>
    <xf numFmtId="3" fontId="5" fillId="0" borderId="20" xfId="0" quotePrefix="1" applyNumberFormat="1" applyFont="1" applyFill="1" applyBorder="1" applyAlignment="1">
      <alignment horizontal="center" wrapText="1"/>
    </xf>
    <xf numFmtId="3" fontId="5" fillId="0" borderId="22" xfId="0" applyNumberFormat="1" applyFont="1" applyBorder="1" applyAlignment="1">
      <alignment horizontal="center" wrapText="1"/>
    </xf>
    <xf numFmtId="3" fontId="5" fillId="0" borderId="20" xfId="0" quotePrefix="1" applyNumberFormat="1" applyFont="1" applyBorder="1" applyAlignment="1">
      <alignment horizontal="center" wrapText="1"/>
    </xf>
    <xf numFmtId="3" fontId="5" fillId="0" borderId="20" xfId="0" applyNumberFormat="1" applyFont="1" applyBorder="1" applyAlignment="1">
      <alignment horizontal="center" wrapText="1"/>
    </xf>
    <xf numFmtId="3" fontId="5" fillId="0" borderId="19" xfId="0" applyNumberFormat="1" applyFont="1" applyBorder="1" applyAlignment="1">
      <alignment horizontal="center" wrapText="1"/>
    </xf>
    <xf numFmtId="170" fontId="5" fillId="0" borderId="19" xfId="0" applyNumberFormat="1" applyFont="1" applyBorder="1" applyAlignment="1">
      <alignment horizontal="center" wrapText="1"/>
    </xf>
  </cellXfs>
  <cellStyles count="11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5" xfId="9" xr:uid="{00000000-0005-0000-0000-000008000000}"/>
    <cellStyle name="Comma 16 3" xfId="10" xr:uid="{00000000-0005-0000-0000-000009000000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3" xfId="14" xr:uid="{00000000-0005-0000-0000-00000D000000}"/>
    <cellStyle name="Comma 2 4" xfId="15" xr:uid="{00000000-0005-0000-0000-00000E000000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Q35"/>
  <sheetViews>
    <sheetView tabSelected="1" zoomScale="70" zoomScaleNormal="70" workbookViewId="0">
      <pane xSplit="1" ySplit="6" topLeftCell="CZ7" activePane="bottomRight" state="frozen"/>
      <selection pane="topRight" activeCell="B1" sqref="B1"/>
      <selection pane="bottomLeft" activeCell="A8" sqref="A8"/>
      <selection pane="bottomRight" activeCell="DD2" sqref="DD2"/>
    </sheetView>
  </sheetViews>
  <sheetFormatPr defaultRowHeight="21"/>
  <cols>
    <col min="1" max="1" width="45.140625" style="45" customWidth="1"/>
    <col min="2" max="2" width="8.7109375" style="45" customWidth="1"/>
    <col min="3" max="3" width="16.7109375" style="45" customWidth="1"/>
    <col min="4" max="4" width="8.7109375" style="45" customWidth="1"/>
    <col min="5" max="5" width="8.7109375" style="43" customWidth="1"/>
    <col min="6" max="6" width="16.7109375" style="44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43" customWidth="1"/>
    <col min="18" max="18" width="16.7109375" style="44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6384" width="9.140625" style="8"/>
  </cols>
  <sheetData>
    <row r="1" spans="1:121" s="2" customFormat="1" ht="34.5">
      <c r="A1" s="52" t="s">
        <v>0</v>
      </c>
      <c r="B1" s="52"/>
      <c r="C1" s="52"/>
      <c r="D1" s="52"/>
      <c r="E1" s="52"/>
      <c r="F1" s="5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2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21" s="2" customFormat="1" ht="22.5" customHeight="1" thickBot="1">
      <c r="A3" s="48"/>
      <c r="B3" s="49"/>
      <c r="C3" s="50" t="s">
        <v>21</v>
      </c>
      <c r="D3" s="46"/>
      <c r="E3" s="49"/>
      <c r="F3" s="50" t="s">
        <v>22</v>
      </c>
      <c r="G3" s="46"/>
      <c r="H3" s="47"/>
      <c r="I3" s="50" t="s">
        <v>23</v>
      </c>
      <c r="J3" s="47"/>
      <c r="K3" s="47"/>
      <c r="L3" s="50" t="s">
        <v>24</v>
      </c>
      <c r="M3" s="47"/>
      <c r="N3" s="129" t="s">
        <v>26</v>
      </c>
      <c r="O3" s="130"/>
      <c r="P3" s="130"/>
      <c r="Q3" s="131" t="s">
        <v>27</v>
      </c>
      <c r="R3" s="132"/>
      <c r="S3" s="132"/>
      <c r="T3" s="133" t="s">
        <v>28</v>
      </c>
      <c r="U3" s="134"/>
      <c r="V3" s="134"/>
      <c r="W3" s="133" t="s">
        <v>29</v>
      </c>
      <c r="X3" s="134"/>
      <c r="Y3" s="134"/>
      <c r="Z3" s="133" t="s">
        <v>30</v>
      </c>
      <c r="AA3" s="134"/>
      <c r="AB3" s="134"/>
      <c r="AC3" s="133" t="s">
        <v>85</v>
      </c>
      <c r="AD3" s="135"/>
      <c r="AE3" s="136"/>
      <c r="AF3" s="125">
        <v>41974</v>
      </c>
      <c r="AG3" s="126"/>
      <c r="AH3" s="126"/>
      <c r="AI3" s="125">
        <v>42339</v>
      </c>
      <c r="AJ3" s="126"/>
      <c r="AK3" s="126"/>
      <c r="AL3" s="125">
        <v>42706</v>
      </c>
      <c r="AM3" s="126"/>
      <c r="AN3" s="126"/>
      <c r="AO3" s="125">
        <v>43099</v>
      </c>
      <c r="AP3" s="126"/>
      <c r="AQ3" s="126"/>
      <c r="AR3" s="125">
        <v>43462</v>
      </c>
      <c r="AS3" s="126"/>
      <c r="AT3" s="126"/>
      <c r="AU3" s="125">
        <v>43829</v>
      </c>
      <c r="AV3" s="126"/>
      <c r="AW3" s="126"/>
      <c r="AX3" s="126"/>
      <c r="AY3" s="137"/>
      <c r="AZ3" s="125">
        <v>44195</v>
      </c>
      <c r="BA3" s="126"/>
      <c r="BB3" s="126"/>
      <c r="BC3" s="126"/>
      <c r="BD3" s="137"/>
      <c r="BE3" s="125">
        <v>44560</v>
      </c>
      <c r="BF3" s="126"/>
      <c r="BG3" s="126"/>
      <c r="BH3" s="126"/>
      <c r="BI3" s="137"/>
      <c r="BJ3" s="120" t="s">
        <v>153</v>
      </c>
      <c r="BK3" s="121"/>
      <c r="BL3" s="121"/>
      <c r="BM3" s="121"/>
      <c r="BN3" s="122"/>
      <c r="BO3" s="120" t="s">
        <v>154</v>
      </c>
      <c r="BP3" s="121"/>
      <c r="BQ3" s="121"/>
      <c r="BR3" s="121"/>
      <c r="BS3" s="122"/>
      <c r="BT3" s="120" t="s">
        <v>155</v>
      </c>
      <c r="BU3" s="121"/>
      <c r="BV3" s="121"/>
      <c r="BW3" s="121"/>
      <c r="BX3" s="122"/>
      <c r="BY3" s="120" t="s">
        <v>157</v>
      </c>
      <c r="BZ3" s="121"/>
      <c r="CA3" s="121"/>
      <c r="CB3" s="121"/>
      <c r="CC3" s="122"/>
      <c r="CD3" s="120" t="s">
        <v>158</v>
      </c>
      <c r="CE3" s="121"/>
      <c r="CF3" s="121"/>
      <c r="CG3" s="121"/>
      <c r="CH3" s="122"/>
      <c r="CI3" s="120" t="s">
        <v>159</v>
      </c>
      <c r="CJ3" s="121"/>
      <c r="CK3" s="121"/>
      <c r="CL3" s="121"/>
      <c r="CM3" s="122"/>
      <c r="CN3" s="120" t="s">
        <v>160</v>
      </c>
      <c r="CO3" s="121"/>
      <c r="CP3" s="121"/>
      <c r="CQ3" s="121"/>
      <c r="CR3" s="122"/>
      <c r="CS3" s="120" t="s">
        <v>161</v>
      </c>
      <c r="CT3" s="121"/>
      <c r="CU3" s="121"/>
      <c r="CV3" s="121"/>
      <c r="CW3" s="122"/>
      <c r="CX3" s="120" t="s">
        <v>162</v>
      </c>
      <c r="CY3" s="121"/>
      <c r="CZ3" s="121"/>
      <c r="DA3" s="121"/>
      <c r="DB3" s="122"/>
      <c r="DC3" s="120" t="s">
        <v>163</v>
      </c>
      <c r="DD3" s="121"/>
      <c r="DE3" s="121"/>
      <c r="DF3" s="121"/>
      <c r="DG3" s="122"/>
      <c r="DH3" s="120" t="s">
        <v>164</v>
      </c>
      <c r="DI3" s="121"/>
      <c r="DJ3" s="121"/>
      <c r="DK3" s="121"/>
      <c r="DL3" s="122"/>
      <c r="DM3" s="120" t="s">
        <v>165</v>
      </c>
      <c r="DN3" s="121"/>
      <c r="DO3" s="121"/>
      <c r="DP3" s="121"/>
      <c r="DQ3" s="122"/>
    </row>
    <row r="4" spans="1:121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27" t="s">
        <v>5</v>
      </c>
      <c r="AY4" s="128"/>
      <c r="AZ4" s="15" t="s">
        <v>2</v>
      </c>
      <c r="BA4" s="11" t="s">
        <v>3</v>
      </c>
      <c r="BB4" s="14" t="s">
        <v>4</v>
      </c>
      <c r="BC4" s="127" t="s">
        <v>5</v>
      </c>
      <c r="BD4" s="128"/>
      <c r="BE4" s="15" t="s">
        <v>2</v>
      </c>
      <c r="BF4" s="11" t="s">
        <v>3</v>
      </c>
      <c r="BG4" s="14" t="s">
        <v>4</v>
      </c>
      <c r="BH4" s="127" t="s">
        <v>5</v>
      </c>
      <c r="BI4" s="128"/>
      <c r="BJ4" s="15" t="s">
        <v>2</v>
      </c>
      <c r="BK4" s="11" t="s">
        <v>3</v>
      </c>
      <c r="BL4" s="14" t="s">
        <v>4</v>
      </c>
      <c r="BM4" s="127" t="s">
        <v>5</v>
      </c>
      <c r="BN4" s="128"/>
      <c r="BO4" s="15" t="s">
        <v>2</v>
      </c>
      <c r="BP4" s="11" t="s">
        <v>3</v>
      </c>
      <c r="BQ4" s="14" t="s">
        <v>4</v>
      </c>
      <c r="BR4" s="123" t="s">
        <v>5</v>
      </c>
      <c r="BS4" s="124"/>
      <c r="BT4" s="15" t="s">
        <v>2</v>
      </c>
      <c r="BU4" s="11" t="s">
        <v>3</v>
      </c>
      <c r="BV4" s="14" t="s">
        <v>4</v>
      </c>
      <c r="BW4" s="123" t="s">
        <v>5</v>
      </c>
      <c r="BX4" s="124"/>
      <c r="BY4" s="15" t="s">
        <v>2</v>
      </c>
      <c r="BZ4" s="11" t="s">
        <v>3</v>
      </c>
      <c r="CA4" s="14" t="s">
        <v>4</v>
      </c>
      <c r="CB4" s="123" t="s">
        <v>5</v>
      </c>
      <c r="CC4" s="124"/>
      <c r="CD4" s="15" t="s">
        <v>2</v>
      </c>
      <c r="CE4" s="11" t="s">
        <v>3</v>
      </c>
      <c r="CF4" s="14" t="s">
        <v>4</v>
      </c>
      <c r="CG4" s="123" t="s">
        <v>5</v>
      </c>
      <c r="CH4" s="124"/>
      <c r="CI4" s="15" t="s">
        <v>2</v>
      </c>
      <c r="CJ4" s="11" t="s">
        <v>3</v>
      </c>
      <c r="CK4" s="14" t="s">
        <v>4</v>
      </c>
      <c r="CL4" s="123" t="s">
        <v>5</v>
      </c>
      <c r="CM4" s="124"/>
      <c r="CN4" s="15" t="s">
        <v>2</v>
      </c>
      <c r="CO4" s="11" t="s">
        <v>3</v>
      </c>
      <c r="CP4" s="14" t="s">
        <v>4</v>
      </c>
      <c r="CQ4" s="123" t="s">
        <v>5</v>
      </c>
      <c r="CR4" s="124"/>
      <c r="CS4" s="15" t="s">
        <v>2</v>
      </c>
      <c r="CT4" s="11" t="s">
        <v>3</v>
      </c>
      <c r="CU4" s="14" t="s">
        <v>4</v>
      </c>
      <c r="CV4" s="123" t="s">
        <v>5</v>
      </c>
      <c r="CW4" s="124"/>
      <c r="CX4" s="15" t="s">
        <v>2</v>
      </c>
      <c r="CY4" s="11" t="s">
        <v>3</v>
      </c>
      <c r="CZ4" s="14" t="s">
        <v>4</v>
      </c>
      <c r="DA4" s="123" t="s">
        <v>5</v>
      </c>
      <c r="DB4" s="124"/>
      <c r="DC4" s="15" t="s">
        <v>2</v>
      </c>
      <c r="DD4" s="11" t="s">
        <v>3</v>
      </c>
      <c r="DE4" s="14" t="s">
        <v>4</v>
      </c>
      <c r="DF4" s="123" t="s">
        <v>5</v>
      </c>
      <c r="DG4" s="124"/>
      <c r="DH4" s="15" t="s">
        <v>2</v>
      </c>
      <c r="DI4" s="11" t="s">
        <v>3</v>
      </c>
      <c r="DJ4" s="14" t="s">
        <v>4</v>
      </c>
      <c r="DK4" s="123" t="s">
        <v>5</v>
      </c>
      <c r="DL4" s="124"/>
      <c r="DM4" s="15" t="s">
        <v>2</v>
      </c>
      <c r="DN4" s="11" t="s">
        <v>3</v>
      </c>
      <c r="DO4" s="14" t="s">
        <v>4</v>
      </c>
      <c r="DP4" s="123" t="s">
        <v>5</v>
      </c>
      <c r="DQ4" s="124"/>
    </row>
    <row r="5" spans="1:121" s="2" customFormat="1">
      <c r="A5" s="9"/>
      <c r="B5" s="10" t="s">
        <v>9</v>
      </c>
      <c r="C5" s="51">
        <v>38351</v>
      </c>
      <c r="D5" s="12" t="s">
        <v>6</v>
      </c>
      <c r="E5" s="10" t="s">
        <v>9</v>
      </c>
      <c r="F5" s="51">
        <v>38716</v>
      </c>
      <c r="G5" s="12" t="s">
        <v>6</v>
      </c>
      <c r="H5" s="16" t="s">
        <v>9</v>
      </c>
      <c r="I5" s="51">
        <v>39080</v>
      </c>
      <c r="J5" s="12" t="s">
        <v>6</v>
      </c>
      <c r="K5" s="16" t="s">
        <v>9</v>
      </c>
      <c r="L5" s="51">
        <v>39444</v>
      </c>
      <c r="M5" s="12" t="s">
        <v>6</v>
      </c>
      <c r="N5" s="10" t="s">
        <v>9</v>
      </c>
      <c r="O5" s="51">
        <v>39812</v>
      </c>
      <c r="P5" s="12" t="s">
        <v>6</v>
      </c>
      <c r="Q5" s="10" t="s">
        <v>9</v>
      </c>
      <c r="R5" s="51">
        <v>40177</v>
      </c>
      <c r="S5" s="12" t="s">
        <v>6</v>
      </c>
      <c r="T5" s="10" t="s">
        <v>9</v>
      </c>
      <c r="U5" s="51">
        <v>40542</v>
      </c>
      <c r="V5" s="12" t="s">
        <v>6</v>
      </c>
      <c r="W5" s="10" t="s">
        <v>9</v>
      </c>
      <c r="X5" s="51">
        <v>40907</v>
      </c>
      <c r="Y5" s="12" t="s">
        <v>6</v>
      </c>
      <c r="Z5" s="10" t="s">
        <v>9</v>
      </c>
      <c r="AA5" s="51">
        <v>41271</v>
      </c>
      <c r="AB5" s="12" t="s">
        <v>6</v>
      </c>
      <c r="AC5" s="10" t="s">
        <v>9</v>
      </c>
      <c r="AD5" s="51">
        <v>41635</v>
      </c>
      <c r="AE5" s="12" t="s">
        <v>6</v>
      </c>
      <c r="AF5" s="10" t="s">
        <v>9</v>
      </c>
      <c r="AG5" s="51">
        <v>42003</v>
      </c>
      <c r="AH5" s="12" t="s">
        <v>6</v>
      </c>
      <c r="AI5" s="10" t="s">
        <v>9</v>
      </c>
      <c r="AJ5" s="51">
        <v>42368</v>
      </c>
      <c r="AK5" s="12" t="s">
        <v>6</v>
      </c>
      <c r="AL5" s="10" t="s">
        <v>9</v>
      </c>
      <c r="AM5" s="51">
        <v>42734</v>
      </c>
      <c r="AN5" s="12" t="s">
        <v>6</v>
      </c>
      <c r="AO5" s="10" t="s">
        <v>9</v>
      </c>
      <c r="AP5" s="51">
        <v>43099</v>
      </c>
      <c r="AQ5" s="12" t="s">
        <v>6</v>
      </c>
      <c r="AR5" s="10" t="s">
        <v>9</v>
      </c>
      <c r="AS5" s="51">
        <v>43462</v>
      </c>
      <c r="AT5" s="12" t="s">
        <v>6</v>
      </c>
      <c r="AU5" s="10" t="s">
        <v>9</v>
      </c>
      <c r="AV5" s="51">
        <v>43829</v>
      </c>
      <c r="AW5" s="12" t="s">
        <v>6</v>
      </c>
      <c r="AX5" s="108" t="s">
        <v>7</v>
      </c>
      <c r="AY5" s="109" t="s">
        <v>8</v>
      </c>
      <c r="AZ5" s="10" t="s">
        <v>9</v>
      </c>
      <c r="BA5" s="51">
        <v>44195</v>
      </c>
      <c r="BB5" s="12" t="s">
        <v>6</v>
      </c>
      <c r="BC5" s="108" t="s">
        <v>7</v>
      </c>
      <c r="BD5" s="109" t="s">
        <v>8</v>
      </c>
      <c r="BE5" s="10" t="s">
        <v>9</v>
      </c>
      <c r="BF5" s="51">
        <v>44560</v>
      </c>
      <c r="BG5" s="12" t="s">
        <v>6</v>
      </c>
      <c r="BH5" s="108" t="s">
        <v>7</v>
      </c>
      <c r="BI5" s="109" t="s">
        <v>8</v>
      </c>
      <c r="BJ5" s="10" t="s">
        <v>9</v>
      </c>
      <c r="BK5" s="118">
        <v>44925</v>
      </c>
      <c r="BL5" s="12" t="s">
        <v>6</v>
      </c>
      <c r="BM5" s="108" t="s">
        <v>7</v>
      </c>
      <c r="BN5" s="109" t="s">
        <v>8</v>
      </c>
      <c r="BO5" s="10" t="s">
        <v>9</v>
      </c>
      <c r="BP5" s="118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118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118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118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118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118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118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118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118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118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118">
        <v>45260</v>
      </c>
      <c r="DO5" s="12" t="s">
        <v>6</v>
      </c>
      <c r="DP5" s="18" t="s">
        <v>7</v>
      </c>
      <c r="DQ5" s="17" t="s">
        <v>8</v>
      </c>
    </row>
    <row r="6" spans="1:121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110" t="s">
        <v>10</v>
      </c>
      <c r="AY6" s="111"/>
      <c r="AZ6" s="20"/>
      <c r="BA6" s="21" t="s">
        <v>10</v>
      </c>
      <c r="BB6" s="22"/>
      <c r="BC6" s="110" t="s">
        <v>10</v>
      </c>
      <c r="BD6" s="111"/>
      <c r="BE6" s="20"/>
      <c r="BF6" s="21" t="s">
        <v>10</v>
      </c>
      <c r="BG6" s="22"/>
      <c r="BH6" s="110" t="s">
        <v>10</v>
      </c>
      <c r="BI6" s="111"/>
      <c r="BJ6" s="20"/>
      <c r="BK6" s="21" t="s">
        <v>10</v>
      </c>
      <c r="BL6" s="22"/>
      <c r="BM6" s="110" t="s">
        <v>10</v>
      </c>
      <c r="BN6" s="111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</row>
    <row r="7" spans="1:121" s="2" customFormat="1">
      <c r="A7" s="26" t="s">
        <v>11</v>
      </c>
      <c r="B7" s="27">
        <v>1</v>
      </c>
      <c r="C7" s="28">
        <v>104592217.48</v>
      </c>
      <c r="D7" s="29">
        <f t="shared" ref="D7:D13" si="0">C7/C$31</f>
        <v>1.9720208066626534E-2</v>
      </c>
      <c r="E7" s="27">
        <v>1</v>
      </c>
      <c r="F7" s="28">
        <v>201365633.16999999</v>
      </c>
      <c r="G7" s="29">
        <f t="shared" ref="G7:G13" si="1">F7/F$31</f>
        <v>1.485279346951543E-2</v>
      </c>
      <c r="H7" s="27">
        <v>2</v>
      </c>
      <c r="I7" s="28">
        <v>364889493.57999998</v>
      </c>
      <c r="J7" s="29">
        <f t="shared" ref="J7:J13" si="2">I7/I$31</f>
        <v>1.5063978770378069E-2</v>
      </c>
      <c r="K7" s="27">
        <v>4</v>
      </c>
      <c r="L7" s="28">
        <v>837453222.68999994</v>
      </c>
      <c r="M7" s="29">
        <f t="shared" ref="M7:M13" si="3">L7/L$31</f>
        <v>1.7529586044449555E-2</v>
      </c>
      <c r="N7" s="27">
        <v>4</v>
      </c>
      <c r="O7" s="28">
        <v>771187730.68000007</v>
      </c>
      <c r="P7" s="29">
        <f t="shared" ref="P7:P13" si="4">O7/O$31</f>
        <v>1.7417795030354406E-2</v>
      </c>
      <c r="Q7" s="27">
        <v>4</v>
      </c>
      <c r="R7" s="28">
        <v>1663025893.3899999</v>
      </c>
      <c r="S7" s="29">
        <f t="shared" ref="S7:S13" si="5">R7/R$31</f>
        <v>1.945112239232127E-2</v>
      </c>
      <c r="T7" s="53">
        <v>4</v>
      </c>
      <c r="U7" s="54">
        <v>2911403526.0799999</v>
      </c>
      <c r="V7" s="29">
        <f t="shared" ref="V7:V13" si="6">U7/U$31</f>
        <v>2.2467848120757718E-2</v>
      </c>
      <c r="W7" s="53">
        <v>4</v>
      </c>
      <c r="X7" s="54">
        <v>3853388703.3699999</v>
      </c>
      <c r="Y7" s="29">
        <f t="shared" ref="Y7:Y13" si="7">X7/X$31</f>
        <v>2.5987857121497555E-2</v>
      </c>
      <c r="Z7" s="53">
        <v>4</v>
      </c>
      <c r="AA7" s="54">
        <v>5863789615.2000008</v>
      </c>
      <c r="AB7" s="29">
        <f t="shared" ref="AB7:AB13" si="8">AA7/AA$31</f>
        <v>2.937685466389884E-2</v>
      </c>
      <c r="AC7" s="53">
        <v>4</v>
      </c>
      <c r="AD7" s="54">
        <v>6963652259.1100006</v>
      </c>
      <c r="AE7" s="29">
        <f t="shared" ref="AE7:AE13" si="9">AD7/AD$31</f>
        <v>3.2553721398250954E-2</v>
      </c>
      <c r="AF7" s="53">
        <v>4</v>
      </c>
      <c r="AG7" s="54">
        <v>9578702257.5100002</v>
      </c>
      <c r="AH7" s="29">
        <f t="shared" ref="AH7:AH13" si="10">AG7/AG$31</f>
        <v>3.5353198798004699E-2</v>
      </c>
      <c r="AI7" s="53">
        <v>4</v>
      </c>
      <c r="AJ7" s="54">
        <v>10523095317.880001</v>
      </c>
      <c r="AK7" s="29">
        <f t="shared" ref="AK7:AK13" si="11">AJ7/AJ$31</f>
        <v>3.7946673971193431E-2</v>
      </c>
      <c r="AL7" s="78">
        <v>6</v>
      </c>
      <c r="AM7" s="80">
        <v>12570189785.780001</v>
      </c>
      <c r="AN7" s="33">
        <f t="shared" ref="AN7:AN13" si="12">AM7/AM$31</f>
        <v>3.7277493218739619E-2</v>
      </c>
      <c r="AO7" s="85">
        <v>6</v>
      </c>
      <c r="AP7" s="86">
        <v>14574861108.369999</v>
      </c>
      <c r="AQ7" s="29">
        <f t="shared" ref="AQ7:AQ13" si="13">AP7/AP$31</f>
        <v>3.6700873690308701E-2</v>
      </c>
      <c r="AR7" s="85">
        <v>6</v>
      </c>
      <c r="AS7" s="86">
        <v>14034134161.76</v>
      </c>
      <c r="AT7" s="29">
        <v>3.6722853122325927E-2</v>
      </c>
      <c r="AU7" s="85">
        <v>6</v>
      </c>
      <c r="AV7" s="86">
        <v>14723482220.27</v>
      </c>
      <c r="AW7" s="29">
        <v>3.6227615440715621E-2</v>
      </c>
      <c r="AX7" s="112">
        <v>766931960.33999825</v>
      </c>
      <c r="AY7" s="113">
        <v>5.4951398881276606E-2</v>
      </c>
      <c r="AZ7" s="85">
        <v>6</v>
      </c>
      <c r="BA7" s="86">
        <v>12923159187.43</v>
      </c>
      <c r="BB7" s="29">
        <v>3.7211441369992403E-2</v>
      </c>
      <c r="BC7" s="112">
        <v>-64185425.979999542</v>
      </c>
      <c r="BD7" s="113">
        <v>-4.9421516014694251E-3</v>
      </c>
      <c r="BE7" s="85">
        <v>6</v>
      </c>
      <c r="BF7" s="86">
        <v>13791610822.279999</v>
      </c>
      <c r="BG7" s="29">
        <v>3.7726816864572972E-2</v>
      </c>
      <c r="BH7" s="112">
        <v>620877046.72999954</v>
      </c>
      <c r="BI7" s="113">
        <v>4.714065725651434E-2</v>
      </c>
      <c r="BJ7" s="85">
        <v>6</v>
      </c>
      <c r="BK7" s="86">
        <v>12574437399.779999</v>
      </c>
      <c r="BL7" s="29">
        <v>3.78346461561185E-2</v>
      </c>
      <c r="BM7" s="112">
        <v>85617113.159999847</v>
      </c>
      <c r="BN7" s="113">
        <v>6.8555004552132478E-3</v>
      </c>
      <c r="BO7" s="85">
        <v>6</v>
      </c>
      <c r="BP7" s="86">
        <v>12036397274.599998</v>
      </c>
      <c r="BQ7" s="29">
        <f>BP7/BP$31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85">
        <v>6</v>
      </c>
      <c r="BU7" s="86">
        <v>11659788047.879999</v>
      </c>
      <c r="BV7" s="29">
        <f>BU7/BU$31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85">
        <v>6</v>
      </c>
      <c r="BZ7" s="86">
        <v>11599128663.960001</v>
      </c>
      <c r="CA7" s="29">
        <f>BZ7/BZ$31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85">
        <v>6</v>
      </c>
      <c r="CE7" s="86">
        <v>11199591352.82</v>
      </c>
      <c r="CF7" s="29">
        <f>CE7/CE$31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85">
        <v>6</v>
      </c>
      <c r="CJ7" s="86">
        <v>11052865583.889999</v>
      </c>
      <c r="CK7" s="29">
        <f>CJ7/CJ$31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85">
        <v>6</v>
      </c>
      <c r="CO7" s="86">
        <v>10873056326.65</v>
      </c>
      <c r="CP7" s="29">
        <f>CO7/CO$31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85">
        <v>6</v>
      </c>
      <c r="CT7" s="86">
        <v>11194568484.019999</v>
      </c>
      <c r="CU7" s="29">
        <f>CT7/CT$31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85">
        <v>6</v>
      </c>
      <c r="CY7" s="86">
        <v>11130196485.07</v>
      </c>
      <c r="CZ7" s="29">
        <f>CY7/CY$31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85">
        <v>6</v>
      </c>
      <c r="DD7" s="86">
        <v>10592960631.440002</v>
      </c>
      <c r="DE7" s="29">
        <f>DD7/DD$31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85">
        <v>6</v>
      </c>
      <c r="DI7" s="86">
        <v>10079538510.93</v>
      </c>
      <c r="DJ7" s="29">
        <f>DI7/DI$31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85">
        <v>6</v>
      </c>
      <c r="DN7" s="86">
        <v>9871299235.8299999</v>
      </c>
      <c r="DO7" s="29">
        <f>DN7/DN$31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</row>
    <row r="8" spans="1:121" s="2" customFormat="1">
      <c r="A8" s="26" t="s">
        <v>103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53">
        <v>6</v>
      </c>
      <c r="U8" s="54">
        <v>8906325931.8099995</v>
      </c>
      <c r="V8" s="29">
        <f t="shared" si="6"/>
        <v>6.8731790889633784E-2</v>
      </c>
      <c r="W8" s="53">
        <v>6</v>
      </c>
      <c r="X8" s="54">
        <v>12422549063.08</v>
      </c>
      <c r="Y8" s="29">
        <f t="shared" si="7"/>
        <v>8.3779617107866397E-2</v>
      </c>
      <c r="Z8" s="53">
        <v>6</v>
      </c>
      <c r="AA8" s="54">
        <v>21177887343.099998</v>
      </c>
      <c r="AB8" s="29">
        <f t="shared" si="8"/>
        <v>0.10609857436801159</v>
      </c>
      <c r="AC8" s="53">
        <v>6</v>
      </c>
      <c r="AD8" s="54">
        <v>28328688684.380001</v>
      </c>
      <c r="AE8" s="29">
        <f t="shared" si="9"/>
        <v>0.13243111584192666</v>
      </c>
      <c r="AF8" s="53">
        <v>6</v>
      </c>
      <c r="AG8" s="54">
        <v>42745821027.990005</v>
      </c>
      <c r="AH8" s="29">
        <f t="shared" si="10"/>
        <v>0.15776683186927867</v>
      </c>
      <c r="AI8" s="53">
        <v>6</v>
      </c>
      <c r="AJ8" s="54">
        <v>44427262030.179993</v>
      </c>
      <c r="AK8" s="29">
        <f t="shared" si="11"/>
        <v>0.16020636293463306</v>
      </c>
      <c r="AL8" s="55">
        <v>8</v>
      </c>
      <c r="AM8" s="81">
        <v>53373767128.93</v>
      </c>
      <c r="AN8" s="33">
        <f t="shared" si="12"/>
        <v>0.15828243456260713</v>
      </c>
      <c r="AO8" s="85">
        <v>9</v>
      </c>
      <c r="AP8" s="86">
        <v>65668709345.330009</v>
      </c>
      <c r="AQ8" s="29">
        <f t="shared" si="13"/>
        <v>0.16535999823041114</v>
      </c>
      <c r="AR8" s="85">
        <v>9</v>
      </c>
      <c r="AS8" s="86">
        <v>61739996711.300011</v>
      </c>
      <c r="AT8" s="29">
        <v>0.16155388033696988</v>
      </c>
      <c r="AU8" s="85">
        <v>10</v>
      </c>
      <c r="AV8" s="86">
        <v>62451504220.799988</v>
      </c>
      <c r="AW8" s="29">
        <v>0.15366399366384953</v>
      </c>
      <c r="AX8" s="112">
        <v>2850592783.0099869</v>
      </c>
      <c r="AY8" s="113">
        <v>4.7828006556332063E-2</v>
      </c>
      <c r="AZ8" s="85">
        <v>10</v>
      </c>
      <c r="BA8" s="86">
        <v>50410065276.26001</v>
      </c>
      <c r="BB8" s="29">
        <v>0.1451526798733245</v>
      </c>
      <c r="BC8" s="112">
        <v>-434019650.12998962</v>
      </c>
      <c r="BD8" s="113">
        <v>-8.5362859958704271E-3</v>
      </c>
      <c r="BE8" s="85">
        <v>10</v>
      </c>
      <c r="BF8" s="86">
        <v>53354762254.150002</v>
      </c>
      <c r="BG8" s="29">
        <v>0.14595143166042288</v>
      </c>
      <c r="BH8" s="112">
        <v>2328636523.2300034</v>
      </c>
      <c r="BI8" s="113">
        <v>4.5636161669607878E-2</v>
      </c>
      <c r="BJ8" s="85">
        <v>10</v>
      </c>
      <c r="BK8" s="86">
        <v>49143604158.429993</v>
      </c>
      <c r="BL8" s="29">
        <v>0.14786592950894828</v>
      </c>
      <c r="BM8" s="112">
        <v>605038581.79999542</v>
      </c>
      <c r="BN8" s="113">
        <v>1.2465110466538077E-2</v>
      </c>
      <c r="BO8" s="85">
        <v>10</v>
      </c>
      <c r="BP8" s="86">
        <v>47768555392.909996</v>
      </c>
      <c r="BQ8" s="29">
        <f>BP8/BP$31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85">
        <v>10</v>
      </c>
      <c r="BU8" s="86">
        <v>46210388037.299995</v>
      </c>
      <c r="BV8" s="29">
        <f>BU8/BU$31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85">
        <v>10</v>
      </c>
      <c r="BZ8" s="86">
        <v>45412742693.790001</v>
      </c>
      <c r="CA8" s="29">
        <f>BZ8/BZ$31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85">
        <v>10</v>
      </c>
      <c r="CE8" s="86">
        <v>44383306592.920006</v>
      </c>
      <c r="CF8" s="29">
        <f>CE8/CE$31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85">
        <v>10</v>
      </c>
      <c r="CJ8" s="86">
        <v>43879860590.330002</v>
      </c>
      <c r="CK8" s="29">
        <f>CJ8/CJ$31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85">
        <v>10</v>
      </c>
      <c r="CO8" s="86">
        <v>42727674603.040009</v>
      </c>
      <c r="CP8" s="29">
        <f>CO8/CO$31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85">
        <v>10</v>
      </c>
      <c r="CT8" s="86">
        <v>43505263898.679993</v>
      </c>
      <c r="CU8" s="29">
        <f>CT8/CT$31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85">
        <v>10</v>
      </c>
      <c r="CY8" s="86">
        <v>43788347734.01001</v>
      </c>
      <c r="CZ8" s="29">
        <f>CY8/CY$31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85">
        <v>10</v>
      </c>
      <c r="DD8" s="86">
        <v>41614084752.44001</v>
      </c>
      <c r="DE8" s="29">
        <f>DD8/DD$31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85">
        <v>10</v>
      </c>
      <c r="DI8" s="86">
        <v>39243249437.980003</v>
      </c>
      <c r="DJ8" s="29">
        <f>DI8/DI$31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85">
        <v>10</v>
      </c>
      <c r="DN8" s="86">
        <v>38517541598.810005</v>
      </c>
      <c r="DO8" s="29">
        <f>DN8/DN$31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</row>
    <row r="9" spans="1:121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53">
        <v>6</v>
      </c>
      <c r="U9" s="54">
        <v>38404019427.449997</v>
      </c>
      <c r="V9" s="29">
        <f t="shared" si="6"/>
        <v>0.29637103479240123</v>
      </c>
      <c r="W9" s="53">
        <v>6</v>
      </c>
      <c r="X9" s="54">
        <v>45176265004.529999</v>
      </c>
      <c r="Y9" s="29">
        <f t="shared" si="7"/>
        <v>0.30467580890395984</v>
      </c>
      <c r="Z9" s="53">
        <v>6</v>
      </c>
      <c r="AA9" s="54">
        <v>59254722528.360001</v>
      </c>
      <c r="AB9" s="29">
        <f t="shared" si="8"/>
        <v>0.29685876985644755</v>
      </c>
      <c r="AC9" s="53">
        <v>6</v>
      </c>
      <c r="AD9" s="54">
        <v>59452709025.510002</v>
      </c>
      <c r="AE9" s="29">
        <f t="shared" si="9"/>
        <v>0.27792986409621345</v>
      </c>
      <c r="AF9" s="53">
        <v>6</v>
      </c>
      <c r="AG9" s="54">
        <v>70459065899.729996</v>
      </c>
      <c r="AH9" s="29">
        <f t="shared" si="10"/>
        <v>0.26005123626448284</v>
      </c>
      <c r="AI9" s="53">
        <v>6</v>
      </c>
      <c r="AJ9" s="54">
        <v>67384922435.57</v>
      </c>
      <c r="AK9" s="29">
        <f t="shared" si="11"/>
        <v>0.24299254211752935</v>
      </c>
      <c r="AL9" s="55">
        <v>9</v>
      </c>
      <c r="AM9" s="81">
        <v>76256159453.01001</v>
      </c>
      <c r="AN9" s="33">
        <f t="shared" si="12"/>
        <v>0.22614125286417203</v>
      </c>
      <c r="AO9" s="85">
        <v>9</v>
      </c>
      <c r="AP9" s="86">
        <v>85899534440.520004</v>
      </c>
      <c r="AQ9" s="29">
        <f t="shared" si="13"/>
        <v>0.21630312221276604</v>
      </c>
      <c r="AR9" s="85">
        <v>9</v>
      </c>
      <c r="AS9" s="86">
        <v>80082252650.569992</v>
      </c>
      <c r="AT9" s="29">
        <v>0.20954971413947709</v>
      </c>
      <c r="AU9" s="85">
        <v>9</v>
      </c>
      <c r="AV9" s="86">
        <v>85760744507.900009</v>
      </c>
      <c r="AW9" s="29">
        <v>0.21101715106935426</v>
      </c>
      <c r="AX9" s="112">
        <v>4803157446.4099884</v>
      </c>
      <c r="AY9" s="113">
        <v>5.9329305884102353E-2</v>
      </c>
      <c r="AZ9" s="85">
        <v>17</v>
      </c>
      <c r="BA9" s="86">
        <v>74685696305.160004</v>
      </c>
      <c r="BB9" s="29">
        <v>0.21505286508733359</v>
      </c>
      <c r="BC9" s="112">
        <v>-420671885.01998901</v>
      </c>
      <c r="BD9" s="113">
        <v>-5.6010148694021263E-3</v>
      </c>
      <c r="BE9" s="85">
        <v>17</v>
      </c>
      <c r="BF9" s="86">
        <v>76801327348.169998</v>
      </c>
      <c r="BG9" s="29">
        <v>0.21008928174943425</v>
      </c>
      <c r="BH9" s="112">
        <v>3145547425</v>
      </c>
      <c r="BI9" s="113">
        <v>4.270605006533236E-2</v>
      </c>
      <c r="BJ9" s="85">
        <v>17</v>
      </c>
      <c r="BK9" s="86">
        <v>70317439578.419998</v>
      </c>
      <c r="BL9" s="29">
        <v>0.21157490871920118</v>
      </c>
      <c r="BM9" s="112">
        <v>560771340.66999817</v>
      </c>
      <c r="BN9" s="113">
        <v>8.038963941894909E-3</v>
      </c>
      <c r="BO9" s="85">
        <v>17</v>
      </c>
      <c r="BP9" s="86">
        <v>68466531218.010002</v>
      </c>
      <c r="BQ9" s="29">
        <f>BP9/BP$31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85">
        <v>17</v>
      </c>
      <c r="BU9" s="86">
        <v>66064168174.43</v>
      </c>
      <c r="BV9" s="29">
        <f>BU9/BU$31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85">
        <v>17</v>
      </c>
      <c r="BZ9" s="86">
        <v>65077224133.80999</v>
      </c>
      <c r="CA9" s="29">
        <f>BZ9/BZ$31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85">
        <v>17</v>
      </c>
      <c r="CE9" s="86">
        <v>64038809557.929993</v>
      </c>
      <c r="CF9" s="29">
        <f>CE9/CE$31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85">
        <v>17</v>
      </c>
      <c r="CJ9" s="86">
        <v>62723586717.549995</v>
      </c>
      <c r="CK9" s="29">
        <f>CJ9/CJ$31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85">
        <v>17</v>
      </c>
      <c r="CO9" s="86">
        <v>61815328843.980003</v>
      </c>
      <c r="CP9" s="29">
        <f>CO9/CO$31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85">
        <v>17</v>
      </c>
      <c r="CT9" s="86">
        <v>63286719682.960007</v>
      </c>
      <c r="CU9" s="29">
        <f>CT9/CT$31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85">
        <v>17</v>
      </c>
      <c r="CY9" s="86">
        <v>63349156713.940018</v>
      </c>
      <c r="CZ9" s="29">
        <f>CY9/CY$31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85">
        <v>17</v>
      </c>
      <c r="DD9" s="86">
        <v>60577528952.340004</v>
      </c>
      <c r="DE9" s="29">
        <f>DD9/DD$31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85">
        <v>17</v>
      </c>
      <c r="DI9" s="86">
        <v>57641740061.709999</v>
      </c>
      <c r="DJ9" s="29">
        <f>DI9/DI$31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85">
        <v>17</v>
      </c>
      <c r="DN9" s="86">
        <v>56955020750.700005</v>
      </c>
      <c r="DO9" s="29">
        <f>DN9/DN$31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</row>
    <row r="10" spans="1:121" s="2" customFormat="1">
      <c r="A10" s="26" t="s">
        <v>156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53">
        <v>1</v>
      </c>
      <c r="U10" s="54">
        <v>629162192.65999997</v>
      </c>
      <c r="V10" s="29">
        <f t="shared" si="6"/>
        <v>4.8553628727106782E-3</v>
      </c>
      <c r="W10" s="53">
        <v>1</v>
      </c>
      <c r="X10" s="54">
        <v>362103980.26999998</v>
      </c>
      <c r="Y10" s="29">
        <f t="shared" si="7"/>
        <v>2.4420859733544401E-3</v>
      </c>
      <c r="Z10" s="53">
        <v>1</v>
      </c>
      <c r="AA10" s="54">
        <v>369086840.94999999</v>
      </c>
      <c r="AB10" s="29">
        <f t="shared" si="8"/>
        <v>1.8490790421333829E-3</v>
      </c>
      <c r="AC10" s="53">
        <v>1</v>
      </c>
      <c r="AD10" s="54">
        <v>303855706.74000001</v>
      </c>
      <c r="AE10" s="29">
        <f t="shared" si="9"/>
        <v>1.4204663952801712E-3</v>
      </c>
      <c r="AF10" s="53">
        <v>1</v>
      </c>
      <c r="AG10" s="54">
        <v>341725522.67000002</v>
      </c>
      <c r="AH10" s="29">
        <f t="shared" si="10"/>
        <v>1.2612450008906606E-3</v>
      </c>
      <c r="AI10" s="53">
        <v>1</v>
      </c>
      <c r="AJ10" s="54">
        <v>752304351.53999996</v>
      </c>
      <c r="AK10" s="29">
        <f t="shared" si="11"/>
        <v>2.7128375342655056E-3</v>
      </c>
      <c r="AL10" s="55">
        <v>2</v>
      </c>
      <c r="AM10" s="81">
        <v>2001269248.46</v>
      </c>
      <c r="AN10" s="33">
        <f t="shared" si="12"/>
        <v>5.9348587499238447E-3</v>
      </c>
      <c r="AO10" s="85">
        <v>2</v>
      </c>
      <c r="AP10" s="86">
        <v>4684831604.7300005</v>
      </c>
      <c r="AQ10" s="29">
        <f t="shared" si="13"/>
        <v>1.1796847442122269E-2</v>
      </c>
      <c r="AR10" s="85">
        <v>2</v>
      </c>
      <c r="AS10" s="86">
        <v>6147669072.1099997</v>
      </c>
      <c r="AT10" s="29">
        <v>1.6086489253815783E-2</v>
      </c>
      <c r="AU10" s="85">
        <v>2</v>
      </c>
      <c r="AV10" s="86">
        <v>7559489525.3600006</v>
      </c>
      <c r="AW10" s="29">
        <v>1.8600374242706687E-2</v>
      </c>
      <c r="AX10" s="112">
        <v>588825585.34000015</v>
      </c>
      <c r="AY10" s="113">
        <v>8.4471951367420348E-2</v>
      </c>
      <c r="AZ10" s="85">
        <v>2</v>
      </c>
      <c r="BA10" s="86">
        <v>6505799735.9700003</v>
      </c>
      <c r="BB10" s="29">
        <v>1.8733049862562565E-2</v>
      </c>
      <c r="BC10" s="112">
        <v>-80241482.050000191</v>
      </c>
      <c r="BD10" s="113">
        <v>-1.21835681547896E-2</v>
      </c>
      <c r="BE10" s="85">
        <v>2</v>
      </c>
      <c r="BF10" s="86">
        <v>7697312518.6599998</v>
      </c>
      <c r="BG10" s="29">
        <v>2.1055923306053909E-2</v>
      </c>
      <c r="BH10" s="112">
        <v>514342814.93999958</v>
      </c>
      <c r="BI10" s="113">
        <v>7.1605872801276851E-2</v>
      </c>
      <c r="BJ10" s="85">
        <v>2</v>
      </c>
      <c r="BK10" s="86">
        <v>7027652319.7599993</v>
      </c>
      <c r="BL10" s="29">
        <v>2.114517973034697E-2</v>
      </c>
      <c r="BM10" s="112">
        <v>-193727406.04000092</v>
      </c>
      <c r="BN10" s="113">
        <v>-2.6826924133052616E-2</v>
      </c>
      <c r="BO10" s="85">
        <v>2</v>
      </c>
      <c r="BP10" s="86">
        <v>6978794204.1800003</v>
      </c>
      <c r="BQ10" s="29">
        <f>BP10/BP$31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85">
        <v>2</v>
      </c>
      <c r="BU10" s="86">
        <v>6683417594.6099997</v>
      </c>
      <c r="BV10" s="29">
        <f>BU10/BU$31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85">
        <v>2</v>
      </c>
      <c r="BZ10" s="86">
        <v>6475723468.8800001</v>
      </c>
      <c r="CA10" s="29">
        <f>BZ10/BZ$31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85">
        <v>2</v>
      </c>
      <c r="CE10" s="86">
        <v>6170833671.0500002</v>
      </c>
      <c r="CF10" s="29">
        <f>CE10/CE$31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85">
        <v>2</v>
      </c>
      <c r="CJ10" s="86">
        <v>6071979895.3499994</v>
      </c>
      <c r="CK10" s="29">
        <f>CJ10/CJ$31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85">
        <v>2</v>
      </c>
      <c r="CO10" s="86">
        <v>5888345066.6300001</v>
      </c>
      <c r="CP10" s="29">
        <f>CO10/CO$31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85">
        <v>2</v>
      </c>
      <c r="CT10" s="86">
        <v>5955813542.8099995</v>
      </c>
      <c r="CU10" s="29">
        <f>CT10/CT$31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85">
        <v>2</v>
      </c>
      <c r="CY10" s="86">
        <v>6138336400.6899996</v>
      </c>
      <c r="CZ10" s="29">
        <f>CY10/CY$31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85">
        <v>2</v>
      </c>
      <c r="DD10" s="86">
        <v>5860514483</v>
      </c>
      <c r="DE10" s="29">
        <f>DD10/DD$31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85">
        <v>2</v>
      </c>
      <c r="DI10" s="86">
        <v>5480425078.8100004</v>
      </c>
      <c r="DJ10" s="29">
        <f>DI10/DI$31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85">
        <v>2</v>
      </c>
      <c r="DN10" s="86">
        <v>5489832345.9899998</v>
      </c>
      <c r="DO10" s="29">
        <f>DN10/DN$31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</row>
    <row r="11" spans="1:121" s="2" customFormat="1" ht="21" hidden="1" customHeight="1">
      <c r="A11" s="117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53">
        <v>2</v>
      </c>
      <c r="U11" s="54">
        <v>7212470752.79</v>
      </c>
      <c r="V11" s="29">
        <f t="shared" si="6"/>
        <v>5.5659992164425236E-2</v>
      </c>
      <c r="W11" s="53">
        <v>2</v>
      </c>
      <c r="X11" s="54">
        <v>7930614902.3000002</v>
      </c>
      <c r="Y11" s="29">
        <f t="shared" si="7"/>
        <v>5.3485309381414395E-2</v>
      </c>
      <c r="Z11" s="53">
        <v>2</v>
      </c>
      <c r="AA11" s="54">
        <v>9373074096.4400005</v>
      </c>
      <c r="AB11" s="29">
        <f t="shared" si="8"/>
        <v>4.6957932251067161E-2</v>
      </c>
      <c r="AC11" s="53">
        <v>2</v>
      </c>
      <c r="AD11" s="54">
        <v>9081448690.6300011</v>
      </c>
      <c r="AE11" s="29">
        <f t="shared" si="9"/>
        <v>4.2454008265637319E-2</v>
      </c>
      <c r="AF11" s="53">
        <v>2</v>
      </c>
      <c r="AG11" s="54">
        <v>10423244552.870001</v>
      </c>
      <c r="AH11" s="29">
        <f t="shared" si="10"/>
        <v>3.8470246479257793E-2</v>
      </c>
      <c r="AI11" s="53">
        <v>2</v>
      </c>
      <c r="AJ11" s="54">
        <v>9295748850.8899994</v>
      </c>
      <c r="AK11" s="29">
        <f t="shared" si="11"/>
        <v>3.3520816861125124E-2</v>
      </c>
      <c r="AL11" s="55">
        <v>3</v>
      </c>
      <c r="AM11" s="81">
        <v>11127639612.390001</v>
      </c>
      <c r="AN11" s="33">
        <f t="shared" si="12"/>
        <v>3.2999542350641363E-2</v>
      </c>
      <c r="AO11" s="85">
        <v>3</v>
      </c>
      <c r="AP11" s="86">
        <v>12440543723.389999</v>
      </c>
      <c r="AQ11" s="29">
        <f t="shared" si="13"/>
        <v>3.1326461393769066E-2</v>
      </c>
      <c r="AR11" s="85">
        <v>3</v>
      </c>
      <c r="AS11" s="86">
        <v>13016586145.360001</v>
      </c>
      <c r="AT11" s="29">
        <v>3.4060254495259283E-2</v>
      </c>
      <c r="AU11" s="85">
        <v>3</v>
      </c>
      <c r="AV11" s="86">
        <v>14101123225.859999</v>
      </c>
      <c r="AW11" s="29">
        <v>3.4696280531062537E-2</v>
      </c>
      <c r="AX11" s="112">
        <v>872121562.93999863</v>
      </c>
      <c r="AY11" s="113">
        <v>6.5924971903548596E-2</v>
      </c>
      <c r="AZ11" s="85">
        <v>3</v>
      </c>
      <c r="BA11" s="86">
        <v>11784187492.530001</v>
      </c>
      <c r="BB11" s="29">
        <v>3.3931842486146974E-2</v>
      </c>
      <c r="BC11" s="112">
        <v>-78630358.119998932</v>
      </c>
      <c r="BD11" s="113">
        <v>-6.6283035877256211E-3</v>
      </c>
      <c r="BE11" s="85">
        <v>3</v>
      </c>
      <c r="BF11" s="86">
        <v>11587811362.67</v>
      </c>
      <c r="BG11" s="29">
        <v>3.1698344941290674E-2</v>
      </c>
      <c r="BH11" s="112">
        <v>471586246.81999969</v>
      </c>
      <c r="BI11" s="113">
        <v>4.242323647688561E-2</v>
      </c>
      <c r="BJ11" s="85"/>
      <c r="BK11" s="86"/>
      <c r="BL11" s="29"/>
      <c r="BM11" s="112"/>
      <c r="BN11" s="113"/>
      <c r="BO11" s="85"/>
      <c r="BP11" s="86"/>
      <c r="BQ11" s="29"/>
      <c r="BR11" s="30"/>
      <c r="BS11" s="31"/>
      <c r="BT11" s="85"/>
      <c r="BU11" s="86"/>
      <c r="BV11" s="29"/>
      <c r="BW11" s="30"/>
      <c r="BX11" s="31"/>
      <c r="BY11" s="85"/>
      <c r="BZ11" s="86"/>
      <c r="CA11" s="29"/>
      <c r="CB11" s="30"/>
      <c r="CC11" s="31"/>
      <c r="CD11" s="85"/>
      <c r="CE11" s="86"/>
      <c r="CF11" s="29"/>
      <c r="CG11" s="30"/>
      <c r="CH11" s="31"/>
      <c r="CI11" s="85"/>
      <c r="CJ11" s="86"/>
      <c r="CK11" s="29"/>
      <c r="CL11" s="30"/>
      <c r="CM11" s="31"/>
      <c r="CN11" s="85"/>
      <c r="CO11" s="86"/>
      <c r="CP11" s="29"/>
      <c r="CQ11" s="30"/>
      <c r="CR11" s="31"/>
      <c r="CS11" s="85"/>
      <c r="CT11" s="86"/>
      <c r="CU11" s="29"/>
      <c r="CV11" s="30"/>
      <c r="CW11" s="31"/>
      <c r="CX11" s="85"/>
      <c r="CY11" s="86"/>
      <c r="CZ11" s="29"/>
      <c r="DA11" s="30"/>
      <c r="DB11" s="31"/>
      <c r="DC11" s="85"/>
      <c r="DD11" s="86"/>
      <c r="DE11" s="29"/>
      <c r="DF11" s="30"/>
      <c r="DG11" s="31"/>
      <c r="DH11" s="85"/>
      <c r="DI11" s="86"/>
      <c r="DJ11" s="29"/>
      <c r="DK11" s="30"/>
      <c r="DL11" s="31"/>
      <c r="DM11" s="85"/>
      <c r="DN11" s="86"/>
      <c r="DO11" s="29"/>
      <c r="DP11" s="30"/>
      <c r="DQ11" s="31"/>
    </row>
    <row r="12" spans="1:121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53">
        <v>2</v>
      </c>
      <c r="U12" s="54">
        <v>2133058025.6700001</v>
      </c>
      <c r="V12" s="29">
        <f t="shared" si="6"/>
        <v>1.6461209627661892E-2</v>
      </c>
      <c r="W12" s="53">
        <v>2</v>
      </c>
      <c r="X12" s="54">
        <v>2082402269.8499999</v>
      </c>
      <c r="Y12" s="29">
        <f t="shared" si="7"/>
        <v>1.4044047155433751E-2</v>
      </c>
      <c r="Z12" s="53">
        <v>2</v>
      </c>
      <c r="AA12" s="54">
        <v>2507172211.7400002</v>
      </c>
      <c r="AB12" s="29">
        <f t="shared" si="8"/>
        <v>1.2560620096384489E-2</v>
      </c>
      <c r="AC12" s="53">
        <v>2</v>
      </c>
      <c r="AD12" s="54">
        <v>2341575402.4000001</v>
      </c>
      <c r="AE12" s="29">
        <f t="shared" si="9"/>
        <v>1.0946410079998633E-2</v>
      </c>
      <c r="AF12" s="53">
        <v>3</v>
      </c>
      <c r="AG12" s="54">
        <v>2628360642.1499996</v>
      </c>
      <c r="AH12" s="29">
        <f t="shared" si="10"/>
        <v>9.7007876220317115E-3</v>
      </c>
      <c r="AI12" s="53">
        <v>3</v>
      </c>
      <c r="AJ12" s="54">
        <v>2445047531.3499999</v>
      </c>
      <c r="AK12" s="29">
        <f t="shared" si="11"/>
        <v>8.8169325387144441E-3</v>
      </c>
      <c r="AL12" s="55">
        <v>7</v>
      </c>
      <c r="AM12" s="81">
        <v>2738754336.5000005</v>
      </c>
      <c r="AN12" s="33">
        <f t="shared" si="12"/>
        <v>8.1219057107766168E-3</v>
      </c>
      <c r="AO12" s="85">
        <v>7</v>
      </c>
      <c r="AP12" s="86">
        <v>3281456482.0500002</v>
      </c>
      <c r="AQ12" s="29">
        <f t="shared" si="13"/>
        <v>8.2630166402615224E-3</v>
      </c>
      <c r="AR12" s="85">
        <v>7</v>
      </c>
      <c r="AS12" s="86">
        <v>3143283280.04</v>
      </c>
      <c r="AT12" s="29">
        <v>8.2249698402694933E-3</v>
      </c>
      <c r="AU12" s="85">
        <v>7</v>
      </c>
      <c r="AV12" s="86">
        <v>3302341613.6099997</v>
      </c>
      <c r="AW12" s="29">
        <v>8.1255208680885999E-3</v>
      </c>
      <c r="AX12" s="112">
        <v>120080673.44999981</v>
      </c>
      <c r="AY12" s="113">
        <v>3.7734389387930681E-2</v>
      </c>
      <c r="AZ12" s="85">
        <v>7</v>
      </c>
      <c r="BA12" s="86">
        <v>3156795619.7200003</v>
      </c>
      <c r="BB12" s="29">
        <v>9.0897986642862368E-3</v>
      </c>
      <c r="BC12" s="112">
        <v>22437019.130000114</v>
      </c>
      <c r="BD12" s="113">
        <v>7.1584084621895694E-3</v>
      </c>
      <c r="BE12" s="85">
        <v>7</v>
      </c>
      <c r="BF12" s="86">
        <v>3834747142.3199997</v>
      </c>
      <c r="BG12" s="29">
        <v>1.0489913399132168E-2</v>
      </c>
      <c r="BH12" s="112">
        <v>189088836.32999945</v>
      </c>
      <c r="BI12" s="113">
        <v>5.1866856534337563E-2</v>
      </c>
      <c r="BJ12" s="85">
        <v>7</v>
      </c>
      <c r="BK12" s="86">
        <v>3428660246.1299996</v>
      </c>
      <c r="BL12" s="29">
        <v>1.0316338065681436E-2</v>
      </c>
      <c r="BM12" s="112">
        <v>9854904.1999993324</v>
      </c>
      <c r="BN12" s="113">
        <v>2.8825578570191406E-3</v>
      </c>
      <c r="BO12" s="85">
        <v>7</v>
      </c>
      <c r="BP12" s="86">
        <v>3330548668.0500002</v>
      </c>
      <c r="BQ12" s="29">
        <f>BP12/BP$31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85">
        <v>7</v>
      </c>
      <c r="BU12" s="86">
        <v>3183171503.8800001</v>
      </c>
      <c r="BV12" s="29">
        <f>BU12/BU$31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85">
        <v>7</v>
      </c>
      <c r="BZ12" s="86">
        <v>3133589228.5</v>
      </c>
      <c r="CA12" s="29">
        <f>BZ12/BZ$31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85">
        <v>7</v>
      </c>
      <c r="CE12" s="86">
        <v>3031448389.3200002</v>
      </c>
      <c r="CF12" s="29">
        <f>CE12/CE$31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85">
        <v>7</v>
      </c>
      <c r="CJ12" s="86">
        <v>3058457108.7700005</v>
      </c>
      <c r="CK12" s="29">
        <f>CJ12/CJ$31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85">
        <v>7</v>
      </c>
      <c r="CO12" s="86">
        <v>2981247910.54</v>
      </c>
      <c r="CP12" s="29">
        <f>CO12/CO$31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85">
        <v>7</v>
      </c>
      <c r="CT12" s="86">
        <v>3022562996.5600004</v>
      </c>
      <c r="CU12" s="29">
        <f>CT12/CT$31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85">
        <v>7</v>
      </c>
      <c r="CY12" s="86">
        <v>3130580755.0700002</v>
      </c>
      <c r="CZ12" s="29">
        <f>CY12/CY$31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85">
        <v>7</v>
      </c>
      <c r="DD12" s="86">
        <v>3013567915.1300001</v>
      </c>
      <c r="DE12" s="29">
        <f>DD12/DD$31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85">
        <v>7</v>
      </c>
      <c r="DI12" s="86">
        <v>2772813565.4299998</v>
      </c>
      <c r="DJ12" s="29">
        <f>DI12/DI$31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85">
        <v>7</v>
      </c>
      <c r="DN12" s="86">
        <v>2683847926.5700002</v>
      </c>
      <c r="DO12" s="29">
        <f>DN12/DN$31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</row>
    <row r="13" spans="1:121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53">
        <v>6</v>
      </c>
      <c r="U13" s="54">
        <v>38067509865.620003</v>
      </c>
      <c r="V13" s="29">
        <f t="shared" si="6"/>
        <v>0.29377412726699237</v>
      </c>
      <c r="W13" s="53">
        <v>6</v>
      </c>
      <c r="X13" s="54">
        <v>39509447939.880005</v>
      </c>
      <c r="Y13" s="29">
        <f t="shared" si="7"/>
        <v>0.26645790680625714</v>
      </c>
      <c r="Z13" s="53">
        <v>6</v>
      </c>
      <c r="AA13" s="54">
        <v>43110398063.220001</v>
      </c>
      <c r="AB13" s="29">
        <f t="shared" si="8"/>
        <v>0.21597771774130137</v>
      </c>
      <c r="AC13" s="53">
        <v>6</v>
      </c>
      <c r="AD13" s="54">
        <v>41692458797.039993</v>
      </c>
      <c r="AE13" s="29">
        <f t="shared" si="9"/>
        <v>0.19490414477709167</v>
      </c>
      <c r="AF13" s="53">
        <v>6</v>
      </c>
      <c r="AG13" s="54">
        <v>46578675135.290001</v>
      </c>
      <c r="AH13" s="29">
        <f t="shared" si="10"/>
        <v>0.17191317962874542</v>
      </c>
      <c r="AI13" s="53">
        <v>6</v>
      </c>
      <c r="AJ13" s="54">
        <v>42758892296.019997</v>
      </c>
      <c r="AK13" s="29">
        <f t="shared" si="11"/>
        <v>0.15419015948373335</v>
      </c>
      <c r="AL13" s="55">
        <v>6</v>
      </c>
      <c r="AM13" s="81">
        <v>45764138588.060509</v>
      </c>
      <c r="AN13" s="33">
        <f t="shared" si="12"/>
        <v>0.13571572068130291</v>
      </c>
      <c r="AO13" s="85">
        <v>6</v>
      </c>
      <c r="AP13" s="86">
        <v>48769152345.660004</v>
      </c>
      <c r="AQ13" s="29">
        <f t="shared" si="13"/>
        <v>0.12280532122488698</v>
      </c>
      <c r="AR13" s="85">
        <v>10</v>
      </c>
      <c r="AS13" s="86">
        <v>44523721370.669983</v>
      </c>
      <c r="AT13" s="29">
        <v>0.11650437864628693</v>
      </c>
      <c r="AU13" s="85">
        <v>10</v>
      </c>
      <c r="AV13" s="86">
        <v>49361109277.939995</v>
      </c>
      <c r="AW13" s="29">
        <v>0.12145464353442588</v>
      </c>
      <c r="AX13" s="112">
        <v>3371380761.0899887</v>
      </c>
      <c r="AY13" s="113">
        <v>7.330725511577571E-2</v>
      </c>
      <c r="AZ13" s="85">
        <v>10</v>
      </c>
      <c r="BA13" s="86">
        <v>43586163709.320007</v>
      </c>
      <c r="BB13" s="29">
        <v>0.12550367536986104</v>
      </c>
      <c r="BC13" s="112">
        <v>10625296.670005798</v>
      </c>
      <c r="BD13" s="113">
        <v>2.4383626816923664E-4</v>
      </c>
      <c r="BE13" s="85">
        <v>10</v>
      </c>
      <c r="BF13" s="86">
        <v>47035029825.340004</v>
      </c>
      <c r="BG13" s="29">
        <v>0.12866386525159912</v>
      </c>
      <c r="BH13" s="112">
        <v>1866558587.4499969</v>
      </c>
      <c r="BI13" s="113">
        <v>4.1324369328759047E-2</v>
      </c>
      <c r="BJ13" s="85">
        <v>10</v>
      </c>
      <c r="BK13" s="86">
        <v>41067480086.009995</v>
      </c>
      <c r="BL13" s="29">
        <v>0.12356605136105855</v>
      </c>
      <c r="BM13" s="112">
        <v>262528943.84999084</v>
      </c>
      <c r="BN13" s="113">
        <v>6.4337521918692809E-3</v>
      </c>
      <c r="BO13" s="85">
        <v>10</v>
      </c>
      <c r="BP13" s="86">
        <v>39311261479.740005</v>
      </c>
      <c r="BQ13" s="29">
        <f>BP13/BP$31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85">
        <v>10</v>
      </c>
      <c r="BU13" s="86">
        <v>37862138458.549995</v>
      </c>
      <c r="BV13" s="29">
        <f>BU13/BU$31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85">
        <v>10</v>
      </c>
      <c r="BZ13" s="86">
        <v>37127772316.43</v>
      </c>
      <c r="CA13" s="29">
        <f>BZ13/BZ$31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85">
        <v>10</v>
      </c>
      <c r="CE13" s="86">
        <v>36113782216.549995</v>
      </c>
      <c r="CF13" s="29">
        <f>CE13/CE$31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85">
        <v>10</v>
      </c>
      <c r="CJ13" s="86">
        <v>35596740472.809998</v>
      </c>
      <c r="CK13" s="29">
        <f>CJ13/CJ$31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85">
        <v>10</v>
      </c>
      <c r="CO13" s="86">
        <v>34817788339.620003</v>
      </c>
      <c r="CP13" s="29">
        <f>CO13/CO$31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85">
        <v>10</v>
      </c>
      <c r="CT13" s="86">
        <v>35723151123.029999</v>
      </c>
      <c r="CU13" s="29">
        <f>CT13/CT$31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85">
        <v>10</v>
      </c>
      <c r="CY13" s="86">
        <v>35838360096.460007</v>
      </c>
      <c r="CZ13" s="29">
        <f>CY13/CY$31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85">
        <v>10</v>
      </c>
      <c r="DD13" s="86">
        <v>34300020969.23</v>
      </c>
      <c r="DE13" s="29">
        <f>DD13/DD$31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85">
        <v>10</v>
      </c>
      <c r="DI13" s="86">
        <v>32866014382.629997</v>
      </c>
      <c r="DJ13" s="29">
        <f>DI13/DI$31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85">
        <v>10</v>
      </c>
      <c r="DN13" s="86">
        <v>32567894381.840004</v>
      </c>
      <c r="DO13" s="29">
        <f>DN13/DN$31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</row>
    <row r="14" spans="1:121" s="2" customFormat="1">
      <c r="A14" s="26" t="s">
        <v>136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53"/>
      <c r="U14" s="54"/>
      <c r="V14" s="29"/>
      <c r="W14" s="53"/>
      <c r="X14" s="54"/>
      <c r="Y14" s="29"/>
      <c r="Z14" s="53"/>
      <c r="AA14" s="54"/>
      <c r="AB14" s="29"/>
      <c r="AC14" s="53"/>
      <c r="AD14" s="54"/>
      <c r="AE14" s="29"/>
      <c r="AF14" s="53"/>
      <c r="AG14" s="54"/>
      <c r="AH14" s="29"/>
      <c r="AI14" s="53"/>
      <c r="AJ14" s="54"/>
      <c r="AK14" s="29"/>
      <c r="AL14" s="55"/>
      <c r="AM14" s="81"/>
      <c r="AN14" s="33"/>
      <c r="AO14" s="85"/>
      <c r="AP14" s="86"/>
      <c r="AQ14" s="29"/>
      <c r="AR14" s="85"/>
      <c r="AS14" s="86"/>
      <c r="AT14" s="29"/>
      <c r="AU14" s="85"/>
      <c r="AV14" s="86"/>
      <c r="AW14" s="29"/>
      <c r="AX14" s="112"/>
      <c r="AY14" s="113"/>
      <c r="AZ14" s="85"/>
      <c r="BA14" s="86"/>
      <c r="BB14" s="29"/>
      <c r="BC14" s="112"/>
      <c r="BD14" s="113"/>
      <c r="BE14" s="85"/>
      <c r="BF14" s="86"/>
      <c r="BG14" s="29"/>
      <c r="BH14" s="112"/>
      <c r="BI14" s="113"/>
      <c r="BJ14" s="85">
        <v>7</v>
      </c>
      <c r="BK14" s="86">
        <v>17386380535.799999</v>
      </c>
      <c r="BL14" s="29">
        <v>5.116820064655659E-2</v>
      </c>
      <c r="BM14" s="112">
        <v>99831594.75</v>
      </c>
      <c r="BN14" s="113">
        <v>5.7751026587459595E-3</v>
      </c>
      <c r="BO14" s="85">
        <v>7</v>
      </c>
      <c r="BP14" s="86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85">
        <v>7</v>
      </c>
      <c r="BU14" s="86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85">
        <v>7</v>
      </c>
      <c r="BZ14" s="86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85">
        <v>7</v>
      </c>
      <c r="CE14" s="86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85">
        <v>7</v>
      </c>
      <c r="CJ14" s="86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85">
        <v>7</v>
      </c>
      <c r="CO14" s="86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85">
        <v>7</v>
      </c>
      <c r="CT14" s="86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85">
        <v>7</v>
      </c>
      <c r="CY14" s="86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85">
        <v>7</v>
      </c>
      <c r="DD14" s="86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85">
        <v>7</v>
      </c>
      <c r="DI14" s="86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85">
        <v>7</v>
      </c>
      <c r="DN14" s="86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</row>
    <row r="15" spans="1:121" s="2" customFormat="1" ht="21" hidden="1" customHeight="1">
      <c r="A15" s="117" t="s">
        <v>16</v>
      </c>
      <c r="B15" s="27">
        <v>2</v>
      </c>
      <c r="C15" s="28">
        <v>319680245.32000005</v>
      </c>
      <c r="D15" s="29">
        <f>C15/C$31</f>
        <v>6.027370969265556E-2</v>
      </c>
      <c r="E15" s="27">
        <v>2</v>
      </c>
      <c r="F15" s="28">
        <v>604070571.5</v>
      </c>
      <c r="G15" s="29">
        <f>F15/F$31</f>
        <v>4.4556438446112893E-2</v>
      </c>
      <c r="H15" s="27">
        <v>2</v>
      </c>
      <c r="I15" s="28">
        <v>794195346.33999991</v>
      </c>
      <c r="J15" s="29">
        <f>I15/I$31</f>
        <v>3.278730149070689E-2</v>
      </c>
      <c r="K15" s="27">
        <v>2</v>
      </c>
      <c r="L15" s="28">
        <v>1245508905.8099999</v>
      </c>
      <c r="M15" s="29">
        <f>L15/L$31</f>
        <v>2.6071015003552772E-2</v>
      </c>
      <c r="N15" s="27">
        <v>2</v>
      </c>
      <c r="O15" s="28">
        <v>922101458.99000001</v>
      </c>
      <c r="P15" s="29">
        <f>O15/O$31</f>
        <v>2.0826283369052949E-2</v>
      </c>
      <c r="Q15" s="27">
        <v>2</v>
      </c>
      <c r="R15" s="28">
        <v>1492620206.9300001</v>
      </c>
      <c r="S15" s="29">
        <f>R15/R$31</f>
        <v>1.7458019412472676E-2</v>
      </c>
      <c r="T15" s="53">
        <v>2</v>
      </c>
      <c r="U15" s="54">
        <v>2084799916.0700002</v>
      </c>
      <c r="V15" s="29">
        <f>U15/U$31</f>
        <v>1.6088792727230523E-2</v>
      </c>
      <c r="W15" s="53">
        <v>2</v>
      </c>
      <c r="X15" s="54">
        <v>2506873642.0299997</v>
      </c>
      <c r="Y15" s="29">
        <f>X15/X$31</f>
        <v>1.6906748590856693E-2</v>
      </c>
      <c r="Z15" s="53">
        <v>2</v>
      </c>
      <c r="AA15" s="54">
        <v>3521953771.2400002</v>
      </c>
      <c r="AB15" s="29">
        <f>AA15/AA$31</f>
        <v>1.7644549150005441E-2</v>
      </c>
      <c r="AC15" s="53">
        <v>2</v>
      </c>
      <c r="AD15" s="54">
        <v>4055449668.8299999</v>
      </c>
      <c r="AE15" s="29">
        <f>AD15/AD$31</f>
        <v>1.8958439300441735E-2</v>
      </c>
      <c r="AF15" s="53">
        <v>2</v>
      </c>
      <c r="AG15" s="54">
        <v>5226411365.3400002</v>
      </c>
      <c r="AH15" s="29">
        <f t="shared" ref="AH15:AH26" si="14">AG15/AG$31</f>
        <v>1.9289707001191158E-2</v>
      </c>
      <c r="AI15" s="53">
        <v>2</v>
      </c>
      <c r="AJ15" s="54">
        <v>5286916544.4400005</v>
      </c>
      <c r="AK15" s="29">
        <f t="shared" ref="AK15:AK28" si="15">AJ15/AJ$31</f>
        <v>1.9064818132350687E-2</v>
      </c>
      <c r="AL15" s="55">
        <v>4</v>
      </c>
      <c r="AM15" s="81">
        <v>6396758064.7799997</v>
      </c>
      <c r="AN15" s="33">
        <f t="shared" ref="AN15:AN28" si="16">AM15/AM$31</f>
        <v>1.8969889034730899E-2</v>
      </c>
      <c r="AO15" s="85">
        <v>4</v>
      </c>
      <c r="AP15" s="86">
        <v>7604954381.5599995</v>
      </c>
      <c r="AQ15" s="29">
        <f t="shared" ref="AQ15:AQ28" si="17">AP15/AP$31</f>
        <v>1.9149991763414323E-2</v>
      </c>
      <c r="AR15" s="85">
        <v>4</v>
      </c>
      <c r="AS15" s="86">
        <v>7108008190.9499998</v>
      </c>
      <c r="AT15" s="29">
        <v>1.8599390441897522E-2</v>
      </c>
      <c r="AU15" s="85">
        <v>4</v>
      </c>
      <c r="AV15" s="86">
        <v>7619667872.3800001</v>
      </c>
      <c r="AW15" s="29">
        <v>1.8748445057822496E-2</v>
      </c>
      <c r="AX15" s="112">
        <v>381797067.13000011</v>
      </c>
      <c r="AY15" s="113">
        <v>5.2749914636920997E-2</v>
      </c>
      <c r="AZ15" s="85">
        <v>4</v>
      </c>
      <c r="BA15" s="86">
        <v>6358853574.8499994</v>
      </c>
      <c r="BB15" s="29">
        <v>1.8309927437174429E-2</v>
      </c>
      <c r="BC15" s="112">
        <v>-66238257.300000191</v>
      </c>
      <c r="BD15" s="113">
        <v>-1.0309309038752709E-2</v>
      </c>
      <c r="BE15" s="85">
        <v>4</v>
      </c>
      <c r="BF15" s="86">
        <v>6871589589.5799999</v>
      </c>
      <c r="BG15" s="29">
        <v>1.879716628863903E-2</v>
      </c>
      <c r="BH15" s="112">
        <v>311350070.86999989</v>
      </c>
      <c r="BI15" s="113">
        <v>4.7460168181667782E-2</v>
      </c>
      <c r="BJ15" s="85"/>
      <c r="BK15" s="86"/>
      <c r="BL15" s="29"/>
      <c r="BM15" s="112"/>
      <c r="BN15" s="113"/>
      <c r="BO15" s="85"/>
      <c r="BP15" s="86"/>
      <c r="BQ15" s="29"/>
      <c r="BR15" s="30"/>
      <c r="BS15" s="31"/>
      <c r="BT15" s="85"/>
      <c r="BU15" s="86"/>
      <c r="BV15" s="29"/>
      <c r="BW15" s="30"/>
      <c r="BX15" s="31"/>
      <c r="BY15" s="85"/>
      <c r="BZ15" s="86"/>
      <c r="CA15" s="29"/>
      <c r="CB15" s="30"/>
      <c r="CC15" s="31"/>
      <c r="CD15" s="85"/>
      <c r="CE15" s="86"/>
      <c r="CF15" s="29"/>
      <c r="CG15" s="30"/>
      <c r="CH15" s="31"/>
      <c r="CI15" s="85"/>
      <c r="CJ15" s="86"/>
      <c r="CK15" s="29"/>
      <c r="CL15" s="30"/>
      <c r="CM15" s="31"/>
      <c r="CN15" s="85"/>
      <c r="CO15" s="86"/>
      <c r="CP15" s="29"/>
      <c r="CQ15" s="30"/>
      <c r="CR15" s="31"/>
      <c r="CS15" s="85"/>
      <c r="CT15" s="86"/>
      <c r="CU15" s="29"/>
      <c r="CV15" s="30"/>
      <c r="CW15" s="31"/>
      <c r="CX15" s="85"/>
      <c r="CY15" s="86"/>
      <c r="CZ15" s="29"/>
      <c r="DA15" s="30"/>
      <c r="DB15" s="31"/>
      <c r="DC15" s="85"/>
      <c r="DD15" s="86"/>
      <c r="DE15" s="29"/>
      <c r="DF15" s="30"/>
      <c r="DG15" s="31"/>
      <c r="DH15" s="85"/>
      <c r="DI15" s="86"/>
      <c r="DJ15" s="29"/>
      <c r="DK15" s="30"/>
      <c r="DL15" s="31"/>
      <c r="DM15" s="85"/>
      <c r="DN15" s="86"/>
      <c r="DO15" s="29"/>
      <c r="DP15" s="30"/>
      <c r="DQ15" s="31"/>
    </row>
    <row r="16" spans="1:121" s="2" customFormat="1">
      <c r="A16" s="26" t="s">
        <v>102</v>
      </c>
      <c r="B16" s="27">
        <v>0</v>
      </c>
      <c r="C16" s="28">
        <v>0</v>
      </c>
      <c r="D16" s="29">
        <f>C16/C$31</f>
        <v>0</v>
      </c>
      <c r="E16" s="27">
        <v>2</v>
      </c>
      <c r="F16" s="28">
        <v>37525126.219999999</v>
      </c>
      <c r="G16" s="29">
        <f>F16/F$31</f>
        <v>2.7678653049630427E-3</v>
      </c>
      <c r="H16" s="27">
        <v>2</v>
      </c>
      <c r="I16" s="28">
        <v>91984673.030000001</v>
      </c>
      <c r="J16" s="29">
        <f>I16/I$31</f>
        <v>3.7974652219475071E-3</v>
      </c>
      <c r="K16" s="27">
        <v>2</v>
      </c>
      <c r="L16" s="28">
        <v>168421530.28</v>
      </c>
      <c r="M16" s="29">
        <f>L16/L$31</f>
        <v>3.5254025261229438E-3</v>
      </c>
      <c r="N16" s="27">
        <v>2</v>
      </c>
      <c r="O16" s="28">
        <v>121458174.38</v>
      </c>
      <c r="P16" s="29">
        <f>O16/O$31</f>
        <v>2.7432147866855929E-3</v>
      </c>
      <c r="Q16" s="27">
        <v>2</v>
      </c>
      <c r="R16" s="28">
        <v>138701516.68000001</v>
      </c>
      <c r="S16" s="29">
        <f>R16/R$31</f>
        <v>1.6222839269469989E-3</v>
      </c>
      <c r="T16" s="53">
        <v>2</v>
      </c>
      <c r="U16" s="54">
        <v>132219094.34999999</v>
      </c>
      <c r="V16" s="29">
        <f>U16/U$31</f>
        <v>1.0203595976679141E-3</v>
      </c>
      <c r="W16" s="53">
        <v>2</v>
      </c>
      <c r="X16" s="54">
        <v>102933386.7</v>
      </c>
      <c r="Y16" s="29">
        <f>X16/X$31</f>
        <v>6.9419888635994772E-4</v>
      </c>
      <c r="Z16" s="53">
        <v>2</v>
      </c>
      <c r="AA16" s="54">
        <v>137814362.84</v>
      </c>
      <c r="AB16" s="29">
        <f>AA16/AA$31</f>
        <v>6.9043277017543779E-4</v>
      </c>
      <c r="AC16" s="53">
        <v>2</v>
      </c>
      <c r="AD16" s="54">
        <v>165192949.92000002</v>
      </c>
      <c r="AE16" s="29">
        <f>AD16/AD$31</f>
        <v>7.7224494684032365E-4</v>
      </c>
      <c r="AF16" s="53">
        <v>2</v>
      </c>
      <c r="AG16" s="54">
        <v>207084605.09</v>
      </c>
      <c r="AH16" s="29">
        <f t="shared" si="14"/>
        <v>7.6431055219542852E-4</v>
      </c>
      <c r="AI16" s="53">
        <v>3</v>
      </c>
      <c r="AJ16" s="54">
        <v>342651899.91999996</v>
      </c>
      <c r="AK16" s="29">
        <f t="shared" si="15"/>
        <v>1.2356155236740497E-3</v>
      </c>
      <c r="AL16" s="55">
        <v>3</v>
      </c>
      <c r="AM16" s="81">
        <v>455383885.83000004</v>
      </c>
      <c r="AN16" s="33">
        <f t="shared" si="16"/>
        <v>1.3504624834825246E-3</v>
      </c>
      <c r="AO16" s="85">
        <v>3</v>
      </c>
      <c r="AP16" s="86">
        <v>887154438.30999994</v>
      </c>
      <c r="AQ16" s="29">
        <f t="shared" si="17"/>
        <v>2.2339384740698493E-3</v>
      </c>
      <c r="AR16" s="85">
        <v>3</v>
      </c>
      <c r="AS16" s="86">
        <v>1010225357.91</v>
      </c>
      <c r="AT16" s="29">
        <v>2.6434375652516647E-3</v>
      </c>
      <c r="AU16" s="85">
        <v>3</v>
      </c>
      <c r="AV16" s="86">
        <v>1110885284.75</v>
      </c>
      <c r="AW16" s="29">
        <v>2.733370020256992E-3</v>
      </c>
      <c r="AX16" s="112">
        <v>52871509.970000029</v>
      </c>
      <c r="AY16" s="113">
        <v>4.9972421182317747E-2</v>
      </c>
      <c r="AZ16" s="85">
        <v>3</v>
      </c>
      <c r="BA16" s="86">
        <v>978090921.89999998</v>
      </c>
      <c r="BB16" s="29">
        <v>2.8163526013209846E-3</v>
      </c>
      <c r="BC16" s="112">
        <v>2039726.689999938</v>
      </c>
      <c r="BD16" s="113">
        <v>2.089774286441077E-3</v>
      </c>
      <c r="BE16" s="85">
        <v>3</v>
      </c>
      <c r="BF16" s="86">
        <v>1128189851.0599999</v>
      </c>
      <c r="BG16" s="29">
        <v>3.0861523318690956E-3</v>
      </c>
      <c r="BH16" s="112">
        <v>41698540.980000019</v>
      </c>
      <c r="BI16" s="113">
        <v>3.8379083747047821E-2</v>
      </c>
      <c r="BJ16" s="85">
        <v>3</v>
      </c>
      <c r="BK16" s="86">
        <v>1121788464.6900001</v>
      </c>
      <c r="BL16" s="29">
        <v>3.3752976991482855E-3</v>
      </c>
      <c r="BM16" s="112">
        <v>14168467.560000181</v>
      </c>
      <c r="BN16" s="113">
        <v>1.2791812712584357E-2</v>
      </c>
      <c r="BO16" s="85">
        <v>3</v>
      </c>
      <c r="BP16" s="86">
        <v>1071603644.98</v>
      </c>
      <c r="BQ16" s="29">
        <f t="shared" ref="BQ16:BQ30" si="18">BP16/BP$31</f>
        <v>3.3236295351475606E-3</v>
      </c>
      <c r="BR16" s="30">
        <f t="shared" ref="BR16:BR30" si="19">IF(BP16&lt;0,"Error",IF(AND(BK16=0,BP16&gt;0),"New Comer",BP16-BK16))</f>
        <v>-50184819.710000038</v>
      </c>
      <c r="BS16" s="31">
        <f t="shared" ref="BS16:BS31" si="20">IF(AND(BK16=0,BP16=0),"-",IF(BK16=0,"",BR16/BK16))</f>
        <v>-4.4736437652591061E-2</v>
      </c>
      <c r="BT16" s="85">
        <v>3</v>
      </c>
      <c r="BU16" s="86">
        <v>1032245426</v>
      </c>
      <c r="BV16" s="29">
        <f t="shared" ref="BV16:BV30" si="21">BU16/BU$31</f>
        <v>3.3250833960074776E-3</v>
      </c>
      <c r="BW16" s="30">
        <f t="shared" ref="BW16:BW30" si="22">IF(BU16&lt;0,"Error",IF(AND(BP16=0,BU16&gt;0),"New Comer",BU16-BP16))</f>
        <v>-39358218.980000019</v>
      </c>
      <c r="BX16" s="31">
        <f t="shared" ref="BX16:BX31" si="23">IF(AND(BP16=0,BU16=0),"-",IF(BP16=0,"",BW16/BP16))</f>
        <v>-3.6728336231755337E-2</v>
      </c>
      <c r="BY16" s="85">
        <v>3</v>
      </c>
      <c r="BZ16" s="86">
        <v>1030497753.3299999</v>
      </c>
      <c r="CA16" s="29">
        <f t="shared" ref="CA16:CA30" si="24">BZ16/BZ$31</f>
        <v>3.382972193877426E-3</v>
      </c>
      <c r="CB16" s="30">
        <f t="shared" ref="CB16:CB30" si="25">IF(BZ16&lt;0,"Error",IF(AND(BU16=0,BZ16&gt;0),"New Comer",BZ16-BU16))</f>
        <v>-1747672.6700000763</v>
      </c>
      <c r="CC16" s="31">
        <f t="shared" ref="CC16:CC31" si="26">IF(AND(BU16=0,BZ16=0),"-",IF(BU16=0,"",CB16/BU16))</f>
        <v>-1.6930786283765778E-3</v>
      </c>
      <c r="CD16" s="85">
        <v>3</v>
      </c>
      <c r="CE16" s="86">
        <v>1001239095.4200001</v>
      </c>
      <c r="CF16" s="29">
        <f t="shared" ref="CF16:CF30" si="27">CE16/CE$31</f>
        <v>3.3702725379661578E-3</v>
      </c>
      <c r="CG16" s="30">
        <f t="shared" ref="CG16:CG30" si="28">IF(CE16&lt;0,"Error",IF(AND(BZ16=0,CE16&gt;0),"New Comer",CE16-BZ16))</f>
        <v>-29258657.909999847</v>
      </c>
      <c r="CH16" s="31">
        <f t="shared" ref="CH16:CH31" si="29">IF(AND(BZ16=0,CE16=0),"-",IF(BZ16=0,"",CG16/BZ16))</f>
        <v>-2.8392743036510282E-2</v>
      </c>
      <c r="CI16" s="85">
        <v>3</v>
      </c>
      <c r="CJ16" s="86">
        <v>1006684570.6399999</v>
      </c>
      <c r="CK16" s="29">
        <f t="shared" ref="CK16:CK30" si="30">CJ16/CJ$31</f>
        <v>3.4303257544063964E-3</v>
      </c>
      <c r="CL16" s="30">
        <f t="shared" ref="CL16:CL30" si="31">IF(CJ16&lt;0,"Error",IF(AND(CE16=0,CJ16&gt;0),"New Comer",CJ16-CE16))</f>
        <v>5445475.2199997902</v>
      </c>
      <c r="CM16" s="31">
        <f t="shared" ref="CM16:CM31" si="32">IF(AND(CE16=0,CJ16=0),"-",IF(CE16=0,"",CL16/CE16))</f>
        <v>5.4387361069990186E-3</v>
      </c>
      <c r="CN16" s="85">
        <v>3</v>
      </c>
      <c r="CO16" s="86">
        <v>991031774.67999995</v>
      </c>
      <c r="CP16" s="29">
        <f t="shared" ref="CP16:CP30" si="33">CO16/CO$31</f>
        <v>3.4639799763234035E-3</v>
      </c>
      <c r="CQ16" s="30">
        <f t="shared" ref="CQ16:CQ30" si="34">IF(CO16&lt;0,"Error",IF(AND(CJ16=0,CO16&gt;0),"New Comer",CO16-CJ16))</f>
        <v>-15652795.959999919</v>
      </c>
      <c r="CR16" s="31">
        <f t="shared" ref="CR16:CR31" si="35">IF(AND(CJ16=0,CO16=0),"-",IF(CJ16=0,"",CQ16/CJ16))</f>
        <v>-1.5548858516872521E-2</v>
      </c>
      <c r="CS16" s="85">
        <v>3</v>
      </c>
      <c r="CT16" s="86">
        <v>1023340678.4400001</v>
      </c>
      <c r="CU16" s="29">
        <f t="shared" ref="CU16:CU30" si="36">CT16/CT$31</f>
        <v>3.5023566944534469E-3</v>
      </c>
      <c r="CV16" s="30">
        <f t="shared" ref="CV16:CV30" si="37">IF(CT16&lt;0,"Error",IF(AND(CO16=0,CT16&gt;0),"New Comer",CT16-CO16))</f>
        <v>32308903.76000011</v>
      </c>
      <c r="CW16" s="31">
        <f t="shared" ref="CW16:CW31" si="38">IF(AND(CO16=0,CT16=0),"-",IF(CO16=0,"",CV16/CO16))</f>
        <v>3.2601279379192986E-2</v>
      </c>
      <c r="CX16" s="85">
        <v>3</v>
      </c>
      <c r="CY16" s="86">
        <v>1024229589.62</v>
      </c>
      <c r="CZ16" s="29">
        <f t="shared" ref="CZ16:CZ30" si="39">CY16/CY$31</f>
        <v>3.4787468455133061E-3</v>
      </c>
      <c r="DA16" s="30">
        <f t="shared" ref="DA16:DA30" si="40">IF(CY16&lt;0,"Error",IF(AND(CT16=0,CY16&gt;0),"New Comer",CY16-CT16))</f>
        <v>888911.17999994755</v>
      </c>
      <c r="DB16" s="31">
        <f t="shared" ref="DB16:DB31" si="41">IF(AND(CT16=0,CY16=0),"-",IF(CT16=0,"",DA16/CT16))</f>
        <v>8.6863661215443976E-4</v>
      </c>
      <c r="DC16" s="85">
        <v>3</v>
      </c>
      <c r="DD16" s="86">
        <v>981080231.78999996</v>
      </c>
      <c r="DE16" s="29">
        <f t="shared" ref="DE16:DE30" si="42">DD16/DD$31</f>
        <v>3.4948136379149147E-3</v>
      </c>
      <c r="DF16" s="30">
        <f t="shared" ref="DF16:DF30" si="43">IF(DD16&lt;0,"Error",IF(AND(CY16=0,DD16&gt;0),"New Comer",DD16-CY16))</f>
        <v>-43149357.830000043</v>
      </c>
      <c r="DG16" s="31">
        <f t="shared" ref="DG16:DG31" si="44">IF(AND(CY16=0,DD16=0),"-",IF(CY16=0,"",DF16/CY16))</f>
        <v>-4.2128599161062034E-2</v>
      </c>
      <c r="DH16" s="85">
        <v>3</v>
      </c>
      <c r="DI16" s="86">
        <v>926028369.18000007</v>
      </c>
      <c r="DJ16" s="29">
        <f t="shared" ref="DJ16:DJ30" si="45">DI16/DI$31</f>
        <v>3.4978583929472055E-3</v>
      </c>
      <c r="DK16" s="30">
        <f t="shared" ref="DK16:DK30" si="46">IF(DI16&lt;0,"Error",IF(AND(DD16=0,DI16&gt;0),"New Comer",DI16-DD16))</f>
        <v>-55051862.609999895</v>
      </c>
      <c r="DL16" s="31">
        <f t="shared" ref="DL16:DL31" si="47">IF(AND(DD16=0,DI16=0),"-",IF(DD16=0,"",DK16/DD16))</f>
        <v>-5.6113517351742685E-2</v>
      </c>
      <c r="DM16" s="85">
        <v>3</v>
      </c>
      <c r="DN16" s="86">
        <v>907224151.02999997</v>
      </c>
      <c r="DO16" s="29">
        <f t="shared" ref="DO16:DO30" si="48">DN16/DN$31</f>
        <v>3.4795184904028195E-3</v>
      </c>
      <c r="DP16" s="30">
        <f t="shared" ref="DP16:DP30" si="49">IF(DN16&lt;0,"Error",IF(AND(DI16=0,DN16&gt;0),"New Comer",DN16-DI16))</f>
        <v>-18804218.150000095</v>
      </c>
      <c r="DQ16" s="31">
        <f t="shared" ref="DQ16:DQ31" si="50">IF(AND(DI16=0,DN16=0),"-",IF(DI16=0,"",DP16/DI16))</f>
        <v>-2.0306308938084983E-2</v>
      </c>
    </row>
    <row r="17" spans="1:121" s="2" customFormat="1">
      <c r="A17" s="26" t="s">
        <v>107</v>
      </c>
      <c r="B17" s="27"/>
      <c r="C17" s="28"/>
      <c r="D17" s="29"/>
      <c r="E17" s="27"/>
      <c r="F17" s="28"/>
      <c r="G17" s="29">
        <f>F17/F$31</f>
        <v>0</v>
      </c>
      <c r="H17" s="27"/>
      <c r="I17" s="28"/>
      <c r="J17" s="29">
        <f>I17/I$31</f>
        <v>0</v>
      </c>
      <c r="K17" s="27">
        <v>1</v>
      </c>
      <c r="L17" s="28">
        <v>15784520.17</v>
      </c>
      <c r="M17" s="29">
        <f>L17/L$31</f>
        <v>3.3040186244860762E-4</v>
      </c>
      <c r="N17" s="27">
        <v>1</v>
      </c>
      <c r="O17" s="28">
        <v>67220820.840000004</v>
      </c>
      <c r="P17" s="29">
        <f>O17/O$31</f>
        <v>1.5182275762231085E-3</v>
      </c>
      <c r="Q17" s="27">
        <v>1</v>
      </c>
      <c r="R17" s="28">
        <v>136563323.75999999</v>
      </c>
      <c r="S17" s="29">
        <f>R17/R$31</f>
        <v>1.5972751448524909E-3</v>
      </c>
      <c r="T17" s="53">
        <v>1</v>
      </c>
      <c r="U17" s="54">
        <v>199535770.80000001</v>
      </c>
      <c r="V17" s="29">
        <f>U17/U$31</f>
        <v>1.5398550399603847E-3</v>
      </c>
      <c r="W17" s="53">
        <v>1</v>
      </c>
      <c r="X17" s="54">
        <v>208626372.97</v>
      </c>
      <c r="Y17" s="29">
        <f>X17/X$31</f>
        <v>1.4070089445632618E-3</v>
      </c>
      <c r="Z17" s="53">
        <v>1</v>
      </c>
      <c r="AA17" s="54">
        <v>271855712.42000002</v>
      </c>
      <c r="AB17" s="29">
        <f>AA17/AA$31</f>
        <v>1.361963214473312E-3</v>
      </c>
      <c r="AC17" s="53">
        <v>1</v>
      </c>
      <c r="AD17" s="54">
        <v>233558578.50999999</v>
      </c>
      <c r="AE17" s="29">
        <f>AD17/AD$31</f>
        <v>1.0918409782796649E-3</v>
      </c>
      <c r="AF17" s="53">
        <v>1</v>
      </c>
      <c r="AG17" s="54">
        <v>335758611.19</v>
      </c>
      <c r="AH17" s="29">
        <f t="shared" si="14"/>
        <v>1.2392222464411059E-3</v>
      </c>
      <c r="AI17" s="53">
        <v>1</v>
      </c>
      <c r="AJ17" s="54">
        <v>385562931.24000001</v>
      </c>
      <c r="AK17" s="29">
        <f t="shared" si="15"/>
        <v>1.3903543021493317E-3</v>
      </c>
      <c r="AL17" s="55">
        <v>1</v>
      </c>
      <c r="AM17" s="81">
        <v>601391176.32000005</v>
      </c>
      <c r="AN17" s="33">
        <f t="shared" si="16"/>
        <v>1.7834540193211209E-3</v>
      </c>
      <c r="AO17" s="85">
        <v>1</v>
      </c>
      <c r="AP17" s="86">
        <v>833933956.55999994</v>
      </c>
      <c r="AQ17" s="29">
        <f t="shared" si="17"/>
        <v>2.0999242859468196E-3</v>
      </c>
      <c r="AR17" s="85">
        <v>1</v>
      </c>
      <c r="AS17" s="86">
        <v>1074039890.9000001</v>
      </c>
      <c r="AT17" s="29">
        <v>2.810419845387407E-3</v>
      </c>
      <c r="AU17" s="85">
        <v>1</v>
      </c>
      <c r="AV17" s="86">
        <v>1462387130.25</v>
      </c>
      <c r="AW17" s="29">
        <v>3.5982519479809023E-3</v>
      </c>
      <c r="AX17" s="112">
        <v>182526789.02999997</v>
      </c>
      <c r="AY17" s="113">
        <v>0.14261461438519935</v>
      </c>
      <c r="AZ17" s="85">
        <v>2</v>
      </c>
      <c r="BA17" s="86">
        <v>1325438376.0699999</v>
      </c>
      <c r="BB17" s="29">
        <v>3.8165182139550191E-3</v>
      </c>
      <c r="BC17" s="112">
        <v>-35060942.289999962</v>
      </c>
      <c r="BD17" s="113">
        <v>-2.5770643040280108E-2</v>
      </c>
      <c r="BE17" s="85">
        <v>2</v>
      </c>
      <c r="BF17" s="86">
        <v>1508908510.5699999</v>
      </c>
      <c r="BG17" s="29">
        <v>4.1276045109761173E-3</v>
      </c>
      <c r="BH17" s="112">
        <v>76051648.139999866</v>
      </c>
      <c r="BI17" s="113">
        <v>5.3076933316997844E-2</v>
      </c>
      <c r="BJ17" s="85">
        <v>2</v>
      </c>
      <c r="BK17" s="86">
        <v>1347788464.49</v>
      </c>
      <c r="BL17" s="29">
        <v>4.0552987005342761E-3</v>
      </c>
      <c r="BM17" s="112">
        <v>-78389661.839999914</v>
      </c>
      <c r="BN17" s="113">
        <v>-5.4964846531282106E-2</v>
      </c>
      <c r="BO17" s="85">
        <v>2</v>
      </c>
      <c r="BP17" s="86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85">
        <v>2</v>
      </c>
      <c r="BU17" s="86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85">
        <v>2</v>
      </c>
      <c r="BZ17" s="86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85">
        <v>2</v>
      </c>
      <c r="CE17" s="86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85">
        <v>2</v>
      </c>
      <c r="CJ17" s="86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85">
        <v>2</v>
      </c>
      <c r="CO17" s="86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85">
        <v>2</v>
      </c>
      <c r="CT17" s="86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85">
        <v>2</v>
      </c>
      <c r="CY17" s="86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85">
        <v>2</v>
      </c>
      <c r="DD17" s="86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85">
        <v>2</v>
      </c>
      <c r="DI17" s="86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85">
        <v>2</v>
      </c>
      <c r="DN17" s="86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</row>
    <row r="18" spans="1:121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53"/>
      <c r="U18" s="54"/>
      <c r="V18" s="29"/>
      <c r="W18" s="53"/>
      <c r="X18" s="54"/>
      <c r="Y18" s="29"/>
      <c r="Z18" s="53"/>
      <c r="AA18" s="54"/>
      <c r="AB18" s="29"/>
      <c r="AC18" s="53">
        <v>0</v>
      </c>
      <c r="AD18" s="54">
        <v>0</v>
      </c>
      <c r="AE18" s="29"/>
      <c r="AF18" s="53">
        <v>0</v>
      </c>
      <c r="AG18" s="54">
        <v>0</v>
      </c>
      <c r="AH18" s="29">
        <f t="shared" si="14"/>
        <v>0</v>
      </c>
      <c r="AI18" s="53">
        <v>0</v>
      </c>
      <c r="AJ18" s="54">
        <v>0</v>
      </c>
      <c r="AK18" s="29">
        <f t="shared" si="15"/>
        <v>0</v>
      </c>
      <c r="AL18" s="55">
        <v>3</v>
      </c>
      <c r="AM18" s="81">
        <v>153071414.78999999</v>
      </c>
      <c r="AN18" s="33">
        <f t="shared" si="16"/>
        <v>4.5394053105484041E-4</v>
      </c>
      <c r="AO18" s="85">
        <v>5</v>
      </c>
      <c r="AP18" s="86">
        <v>278944925.87</v>
      </c>
      <c r="AQ18" s="29">
        <f t="shared" si="17"/>
        <v>7.0240960890037064E-4</v>
      </c>
      <c r="AR18" s="85">
        <v>5</v>
      </c>
      <c r="AS18" s="86">
        <v>353419879.20999998</v>
      </c>
      <c r="AT18" s="29">
        <v>9.2478710586242348E-4</v>
      </c>
      <c r="AU18" s="85">
        <v>5</v>
      </c>
      <c r="AV18" s="86">
        <v>540405603.34000003</v>
      </c>
      <c r="AW18" s="29">
        <v>1.3296858777644797E-3</v>
      </c>
      <c r="AX18" s="112">
        <v>56521353.680000067</v>
      </c>
      <c r="AY18" s="113">
        <v>0.11680759131902857</v>
      </c>
      <c r="AZ18" s="85">
        <v>5</v>
      </c>
      <c r="BA18" s="86">
        <v>524008990.31999993</v>
      </c>
      <c r="BB18" s="29">
        <v>1.5088516312333176E-3</v>
      </c>
      <c r="BC18" s="112">
        <v>13037881.109999955</v>
      </c>
      <c r="BD18" s="113">
        <v>2.5515887053100723E-2</v>
      </c>
      <c r="BE18" s="85">
        <v>5</v>
      </c>
      <c r="BF18" s="86">
        <v>660148079.39999998</v>
      </c>
      <c r="BG18" s="29">
        <v>1.8058286313292365E-3</v>
      </c>
      <c r="BH18" s="112">
        <v>51076708.689999938</v>
      </c>
      <c r="BI18" s="113">
        <v>8.3859972978961986E-2</v>
      </c>
      <c r="BJ18" s="85">
        <v>5</v>
      </c>
      <c r="BK18" s="86">
        <v>601375309.55999994</v>
      </c>
      <c r="BL18" s="29">
        <v>1.8094505003163723E-3</v>
      </c>
      <c r="BM18" s="112">
        <v>-238187.5300000906</v>
      </c>
      <c r="BN18" s="113">
        <v>-3.9591453840746908E-4</v>
      </c>
      <c r="BO18" s="85">
        <v>5</v>
      </c>
      <c r="BP18" s="86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85">
        <v>5</v>
      </c>
      <c r="BU18" s="86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85">
        <v>5</v>
      </c>
      <c r="BZ18" s="86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85">
        <v>5</v>
      </c>
      <c r="CE18" s="86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85">
        <v>5</v>
      </c>
      <c r="CJ18" s="86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85">
        <v>5</v>
      </c>
      <c r="CO18" s="86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85">
        <v>5</v>
      </c>
      <c r="CT18" s="86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85">
        <v>5</v>
      </c>
      <c r="CY18" s="86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85">
        <v>5</v>
      </c>
      <c r="DD18" s="86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85">
        <v>5</v>
      </c>
      <c r="DI18" s="86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85">
        <v>5</v>
      </c>
      <c r="DN18" s="86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</row>
    <row r="19" spans="1:121" s="2" customFormat="1">
      <c r="A19" s="26" t="s">
        <v>106</v>
      </c>
      <c r="B19" s="27">
        <v>1</v>
      </c>
      <c r="C19" s="28">
        <v>166358312.09</v>
      </c>
      <c r="D19" s="29">
        <f>C19/C$31</f>
        <v>3.1365818672454374E-2</v>
      </c>
      <c r="E19" s="27">
        <v>1</v>
      </c>
      <c r="F19" s="28">
        <v>857108679.75</v>
      </c>
      <c r="G19" s="29">
        <f>F19/F$31</f>
        <v>6.3220610194731131E-2</v>
      </c>
      <c r="H19" s="27">
        <v>1</v>
      </c>
      <c r="I19" s="28">
        <v>2102284155.76</v>
      </c>
      <c r="J19" s="29">
        <f>I19/I$31</f>
        <v>8.6790013000819996E-2</v>
      </c>
      <c r="K19" s="27">
        <v>1</v>
      </c>
      <c r="L19" s="28">
        <v>3240024776.29</v>
      </c>
      <c r="M19" s="29">
        <f t="shared" ref="M19:M26" si="51">L19/L$31</f>
        <v>6.7820257374719375E-2</v>
      </c>
      <c r="N19" s="27">
        <v>1</v>
      </c>
      <c r="O19" s="28">
        <v>2274484290.1999998</v>
      </c>
      <c r="P19" s="29">
        <f t="shared" ref="P19:P26" si="52">O19/O$31</f>
        <v>5.1370761735968759E-2</v>
      </c>
      <c r="Q19" s="27">
        <v>1</v>
      </c>
      <c r="R19" s="28">
        <v>3734373828.1999998</v>
      </c>
      <c r="S19" s="29">
        <f t="shared" ref="S19:S26" si="53">R19/R$31</f>
        <v>4.3678070605942795E-2</v>
      </c>
      <c r="T19" s="53">
        <v>1</v>
      </c>
      <c r="U19" s="54">
        <v>4608708177.9899998</v>
      </c>
      <c r="V19" s="29">
        <f t="shared" ref="V19:V26" si="54">U19/U$31</f>
        <v>3.5566267076482222E-2</v>
      </c>
      <c r="W19" s="53">
        <v>1</v>
      </c>
      <c r="X19" s="54">
        <v>4860704169.3400002</v>
      </c>
      <c r="Y19" s="29">
        <f t="shared" ref="Y19:Y26" si="55">X19/X$31</f>
        <v>3.2781350438953187E-2</v>
      </c>
      <c r="Z19" s="53">
        <v>1</v>
      </c>
      <c r="AA19" s="54">
        <v>7335652427.5</v>
      </c>
      <c r="AB19" s="29">
        <f t="shared" ref="AB19:AB26" si="56">AA19/AA$31</f>
        <v>3.6750703788712591E-2</v>
      </c>
      <c r="AC19" s="53">
        <v>1</v>
      </c>
      <c r="AD19" s="54">
        <v>7733049278.6400003</v>
      </c>
      <c r="AE19" s="29">
        <f t="shared" ref="AE19:AE26" si="57">AD19/AD$31</f>
        <v>3.6150502984473552E-2</v>
      </c>
      <c r="AF19" s="53">
        <v>1</v>
      </c>
      <c r="AG19" s="54">
        <v>10686037902.280001</v>
      </c>
      <c r="AH19" s="29">
        <f t="shared" si="14"/>
        <v>3.9440167589103452E-2</v>
      </c>
      <c r="AI19" s="53">
        <v>1</v>
      </c>
      <c r="AJ19" s="54">
        <v>10574975678.68</v>
      </c>
      <c r="AK19" s="29">
        <f t="shared" si="15"/>
        <v>3.813375648611092E-2</v>
      </c>
      <c r="AL19" s="55">
        <v>2</v>
      </c>
      <c r="AM19" s="81">
        <v>12127245039.35</v>
      </c>
      <c r="AN19" s="33">
        <f t="shared" si="16"/>
        <v>3.5963919592349368E-2</v>
      </c>
      <c r="AO19" s="85">
        <v>2</v>
      </c>
      <c r="AP19" s="86">
        <v>13160074589.560001</v>
      </c>
      <c r="AQ19" s="29">
        <f t="shared" si="17"/>
        <v>3.3138307917673061E-2</v>
      </c>
      <c r="AR19" s="85">
        <v>2</v>
      </c>
      <c r="AS19" s="86">
        <v>11947599265.299999</v>
      </c>
      <c r="AT19" s="29">
        <v>3.1263056767657268E-2</v>
      </c>
      <c r="AU19" s="85">
        <v>2</v>
      </c>
      <c r="AV19" s="86">
        <v>11285707335.02</v>
      </c>
      <c r="AW19" s="29">
        <v>2.7768856524083237E-2</v>
      </c>
      <c r="AX19" s="112">
        <v>50651013.48000145</v>
      </c>
      <c r="AY19" s="113">
        <v>4.5083008069031795E-3</v>
      </c>
      <c r="AZ19" s="85">
        <v>2</v>
      </c>
      <c r="BA19" s="86">
        <v>9172352794.9499989</v>
      </c>
      <c r="BB19" s="29">
        <v>2.6411225251032806E-2</v>
      </c>
      <c r="BC19" s="112">
        <v>-86656595.010000229</v>
      </c>
      <c r="BD19" s="113">
        <v>-9.3591648264193632E-3</v>
      </c>
      <c r="BE19" s="85">
        <v>2</v>
      </c>
      <c r="BF19" s="86">
        <v>9040830556.2700005</v>
      </c>
      <c r="BG19" s="29">
        <v>2.4731103791663316E-2</v>
      </c>
      <c r="BH19" s="112">
        <v>272365742.46000099</v>
      </c>
      <c r="BI19" s="113">
        <v>3.106196446509488E-2</v>
      </c>
      <c r="BJ19" s="85">
        <v>2</v>
      </c>
      <c r="BK19" s="86">
        <v>8190428578.7299995</v>
      </c>
      <c r="BL19" s="29">
        <v>2.464380371790087E-2</v>
      </c>
      <c r="BM19" s="112">
        <v>23213204.519999504</v>
      </c>
      <c r="BN19" s="113">
        <v>2.8422422400296841E-3</v>
      </c>
      <c r="BO19" s="85">
        <v>2</v>
      </c>
      <c r="BP19" s="86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85">
        <v>2</v>
      </c>
      <c r="BU19" s="86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85">
        <v>2</v>
      </c>
      <c r="BZ19" s="86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85">
        <v>2</v>
      </c>
      <c r="CE19" s="86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85">
        <v>2</v>
      </c>
      <c r="CJ19" s="86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85">
        <v>2</v>
      </c>
      <c r="CO19" s="86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85">
        <v>2</v>
      </c>
      <c r="CT19" s="86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85">
        <v>2</v>
      </c>
      <c r="CY19" s="86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85">
        <v>2</v>
      </c>
      <c r="DD19" s="86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85">
        <v>2</v>
      </c>
      <c r="DI19" s="86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85">
        <v>2</v>
      </c>
      <c r="DN19" s="86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</row>
    <row r="20" spans="1:121" s="2" customFormat="1">
      <c r="A20" s="26" t="s">
        <v>17</v>
      </c>
      <c r="B20" s="27">
        <v>1</v>
      </c>
      <c r="C20" s="28">
        <v>120780768.11</v>
      </c>
      <c r="D20" s="29">
        <f>C20/C$31</f>
        <v>2.2772457979788219E-2</v>
      </c>
      <c r="E20" s="27">
        <v>2</v>
      </c>
      <c r="F20" s="28">
        <v>256859981.84</v>
      </c>
      <c r="G20" s="29">
        <f>F20/F$31</f>
        <v>1.8946074366285589E-2</v>
      </c>
      <c r="H20" s="27">
        <v>2</v>
      </c>
      <c r="I20" s="28">
        <v>366716910.63999999</v>
      </c>
      <c r="J20" s="29">
        <f>I20/I$31</f>
        <v>1.5139421259901082E-2</v>
      </c>
      <c r="K20" s="27">
        <v>4</v>
      </c>
      <c r="L20" s="28">
        <v>642518140.33000004</v>
      </c>
      <c r="M20" s="29">
        <f t="shared" si="51"/>
        <v>1.3449201365368323E-2</v>
      </c>
      <c r="N20" s="27">
        <v>4</v>
      </c>
      <c r="O20" s="28">
        <v>437222661.31999993</v>
      </c>
      <c r="P20" s="29">
        <f t="shared" si="52"/>
        <v>9.8749686937872356E-3</v>
      </c>
      <c r="Q20" s="27">
        <v>4</v>
      </c>
      <c r="R20" s="28">
        <v>897526839.9799999</v>
      </c>
      <c r="S20" s="29">
        <f t="shared" si="53"/>
        <v>1.0497674440448555E-2</v>
      </c>
      <c r="T20" s="53">
        <v>4</v>
      </c>
      <c r="U20" s="54">
        <v>1333656585.4000001</v>
      </c>
      <c r="V20" s="29">
        <f t="shared" si="54"/>
        <v>1.0292078489841117E-2</v>
      </c>
      <c r="W20" s="53">
        <v>4</v>
      </c>
      <c r="X20" s="54">
        <v>1432373226.9299998</v>
      </c>
      <c r="Y20" s="29">
        <f t="shared" si="55"/>
        <v>9.6601494506797433E-3</v>
      </c>
      <c r="Z20" s="53">
        <v>4</v>
      </c>
      <c r="AA20" s="54">
        <v>1876752848.7600002</v>
      </c>
      <c r="AB20" s="29">
        <f t="shared" si="56"/>
        <v>9.4022977112217174E-3</v>
      </c>
      <c r="AC20" s="53">
        <v>4</v>
      </c>
      <c r="AD20" s="54">
        <v>1803478372.5599999</v>
      </c>
      <c r="AE20" s="29">
        <f t="shared" si="57"/>
        <v>8.4309110081256088E-3</v>
      </c>
      <c r="AF20" s="53">
        <v>4</v>
      </c>
      <c r="AG20" s="54">
        <v>2352820567.6400003</v>
      </c>
      <c r="AH20" s="29">
        <f t="shared" si="14"/>
        <v>8.6838207335023596E-3</v>
      </c>
      <c r="AI20" s="53">
        <v>4</v>
      </c>
      <c r="AJ20" s="54">
        <v>2454983550.6799998</v>
      </c>
      <c r="AK20" s="29">
        <f t="shared" si="15"/>
        <v>8.8527621947897192E-3</v>
      </c>
      <c r="AL20" s="55">
        <v>4</v>
      </c>
      <c r="AM20" s="54">
        <v>2714482332.0199995</v>
      </c>
      <c r="AN20" s="33">
        <f t="shared" si="16"/>
        <v>8.0499259318052591E-3</v>
      </c>
      <c r="AO20" s="85">
        <v>6</v>
      </c>
      <c r="AP20" s="86">
        <v>3230026883.7700005</v>
      </c>
      <c r="AQ20" s="29">
        <f t="shared" si="17"/>
        <v>8.1335120654746212E-3</v>
      </c>
      <c r="AR20" s="85">
        <v>7</v>
      </c>
      <c r="AS20" s="86">
        <v>3054569843.1500001</v>
      </c>
      <c r="AT20" s="29">
        <v>7.9928350697636621E-3</v>
      </c>
      <c r="AU20" s="85">
        <v>7</v>
      </c>
      <c r="AV20" s="86">
        <v>3155501045.3299994</v>
      </c>
      <c r="AW20" s="29">
        <v>7.764214788510475E-3</v>
      </c>
      <c r="AX20" s="112">
        <v>104929130.53999949</v>
      </c>
      <c r="AY20" s="113">
        <v>3.4396543818971975E-2</v>
      </c>
      <c r="AZ20" s="85">
        <v>7</v>
      </c>
      <c r="BA20" s="86">
        <v>2652701342.6599998</v>
      </c>
      <c r="BB20" s="29">
        <v>7.6382902239961583E-3</v>
      </c>
      <c r="BC20" s="112">
        <v>18019435.289999962</v>
      </c>
      <c r="BD20" s="113">
        <v>6.839320997192931E-3</v>
      </c>
      <c r="BE20" s="85">
        <v>7</v>
      </c>
      <c r="BF20" s="86">
        <v>2911283991.6900001</v>
      </c>
      <c r="BG20" s="29">
        <v>7.9637889591416267E-3</v>
      </c>
      <c r="BH20" s="112">
        <v>147209878.19000053</v>
      </c>
      <c r="BI20" s="113">
        <v>5.3258296321004407E-2</v>
      </c>
      <c r="BJ20" s="85">
        <v>7</v>
      </c>
      <c r="BK20" s="86">
        <v>2637514284.73</v>
      </c>
      <c r="BL20" s="29">
        <v>7.9358953821833354E-3</v>
      </c>
      <c r="BM20" s="112">
        <v>44868463.659999847</v>
      </c>
      <c r="BN20" s="113">
        <v>1.7306052101432955E-2</v>
      </c>
      <c r="BO20" s="85">
        <v>7</v>
      </c>
      <c r="BP20" s="86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85">
        <v>7</v>
      </c>
      <c r="BU20" s="86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85">
        <v>7</v>
      </c>
      <c r="BZ20" s="86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85">
        <v>7</v>
      </c>
      <c r="CE20" s="86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85">
        <v>7</v>
      </c>
      <c r="CJ20" s="86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85">
        <v>7</v>
      </c>
      <c r="CO20" s="86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85">
        <v>7</v>
      </c>
      <c r="CT20" s="86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85">
        <v>7</v>
      </c>
      <c r="CY20" s="86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85">
        <v>7</v>
      </c>
      <c r="DD20" s="86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85">
        <v>7</v>
      </c>
      <c r="DI20" s="86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85">
        <v>7</v>
      </c>
      <c r="DN20" s="86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</row>
    <row r="21" spans="1:121" s="2" customFormat="1">
      <c r="A21" s="26" t="s">
        <v>104</v>
      </c>
      <c r="B21" s="27">
        <v>1</v>
      </c>
      <c r="C21" s="28">
        <v>101769166.73</v>
      </c>
      <c r="D21" s="29">
        <f>C21/C$31</f>
        <v>1.9187939514396141E-2</v>
      </c>
      <c r="E21" s="27">
        <v>1</v>
      </c>
      <c r="F21" s="28">
        <v>160535290.53999999</v>
      </c>
      <c r="G21" s="29">
        <f>F21/F$31</f>
        <v>1.1841134345632262E-2</v>
      </c>
      <c r="H21" s="27">
        <v>2</v>
      </c>
      <c r="I21" s="28">
        <v>223611541.27000001</v>
      </c>
      <c r="J21" s="29">
        <f>I21/I$31</f>
        <v>9.231505893617294E-3</v>
      </c>
      <c r="K21" s="27">
        <v>2</v>
      </c>
      <c r="L21" s="28">
        <v>401577153.91999996</v>
      </c>
      <c r="M21" s="29">
        <f t="shared" si="51"/>
        <v>8.4058202684015541E-3</v>
      </c>
      <c r="N21" s="27">
        <v>2</v>
      </c>
      <c r="O21" s="28">
        <v>289789667.45999998</v>
      </c>
      <c r="P21" s="29">
        <f t="shared" si="52"/>
        <v>6.5450950902475828E-3</v>
      </c>
      <c r="Q21" s="27">
        <v>2</v>
      </c>
      <c r="R21" s="28">
        <v>448613946.75999999</v>
      </c>
      <c r="S21" s="29">
        <f t="shared" si="53"/>
        <v>5.2470889479317891E-3</v>
      </c>
      <c r="T21" s="53">
        <v>2</v>
      </c>
      <c r="U21" s="54">
        <v>583748459.83000004</v>
      </c>
      <c r="V21" s="29">
        <f t="shared" si="54"/>
        <v>4.504896562327749E-3</v>
      </c>
      <c r="W21" s="53">
        <v>2</v>
      </c>
      <c r="X21" s="54">
        <v>543349993.5</v>
      </c>
      <c r="Y21" s="29">
        <f t="shared" si="55"/>
        <v>3.6644374821817151E-3</v>
      </c>
      <c r="Z21" s="53">
        <v>2</v>
      </c>
      <c r="AA21" s="54">
        <v>643942608.48000002</v>
      </c>
      <c r="AB21" s="29">
        <f t="shared" si="56"/>
        <v>3.2260721585529897E-3</v>
      </c>
      <c r="AC21" s="53">
        <v>2</v>
      </c>
      <c r="AD21" s="54">
        <v>521615186.50999999</v>
      </c>
      <c r="AE21" s="29">
        <f t="shared" si="57"/>
        <v>2.4384496564326527E-3</v>
      </c>
      <c r="AF21" s="53">
        <v>2</v>
      </c>
      <c r="AG21" s="54">
        <v>578570913.11000001</v>
      </c>
      <c r="AH21" s="29">
        <f t="shared" si="14"/>
        <v>2.1353970464928172E-3</v>
      </c>
      <c r="AI21" s="53">
        <v>2</v>
      </c>
      <c r="AJ21" s="54">
        <v>469902399.73000002</v>
      </c>
      <c r="AK21" s="29">
        <f t="shared" si="15"/>
        <v>1.6944855693303772E-3</v>
      </c>
      <c r="AL21" s="55">
        <v>2</v>
      </c>
      <c r="AM21" s="81">
        <v>491746112.57999998</v>
      </c>
      <c r="AN21" s="33">
        <f t="shared" si="16"/>
        <v>1.4582963892700723E-3</v>
      </c>
      <c r="AO21" s="85">
        <v>2</v>
      </c>
      <c r="AP21" s="86">
        <v>534024325.63999999</v>
      </c>
      <c r="AQ21" s="29">
        <f t="shared" si="17"/>
        <v>1.3447235741828501E-3</v>
      </c>
      <c r="AR21" s="85">
        <v>3</v>
      </c>
      <c r="AS21" s="86">
        <v>511902561.75</v>
      </c>
      <c r="AT21" s="29">
        <v>1.3394857403679068E-3</v>
      </c>
      <c r="AU21" s="85">
        <v>3</v>
      </c>
      <c r="AV21" s="86">
        <v>562195155.14999998</v>
      </c>
      <c r="AW21" s="29">
        <v>1.3832997913610524E-3</v>
      </c>
      <c r="AX21" s="112">
        <v>21840632.960000038</v>
      </c>
      <c r="AY21" s="113">
        <v>4.0419080553785791E-2</v>
      </c>
      <c r="AZ21" s="85">
        <v>6</v>
      </c>
      <c r="BA21" s="86">
        <v>692116899.01999998</v>
      </c>
      <c r="BB21" s="29">
        <v>1.9929080061255092E-3</v>
      </c>
      <c r="BC21" s="112">
        <v>41703327.649999976</v>
      </c>
      <c r="BD21" s="113">
        <v>6.4118169555038781E-2</v>
      </c>
      <c r="BE21" s="85">
        <v>6</v>
      </c>
      <c r="BF21" s="86">
        <v>1163985349.3400002</v>
      </c>
      <c r="BG21" s="29">
        <v>3.1840705682221753E-3</v>
      </c>
      <c r="BH21" s="112">
        <v>102229988.5200001</v>
      </c>
      <c r="BI21" s="113">
        <v>9.6283939118562367E-2</v>
      </c>
      <c r="BJ21" s="85">
        <v>6</v>
      </c>
      <c r="BK21" s="86">
        <v>1023677266.6299999</v>
      </c>
      <c r="BL21" s="29">
        <v>3.0800954292942153E-3</v>
      </c>
      <c r="BM21" s="112">
        <v>7797889.4499998093</v>
      </c>
      <c r="BN21" s="113">
        <v>7.6759993609144097E-3</v>
      </c>
      <c r="BO21" s="85">
        <v>6</v>
      </c>
      <c r="BP21" s="86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85">
        <v>6</v>
      </c>
      <c r="BU21" s="86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85">
        <v>6</v>
      </c>
      <c r="BZ21" s="86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85">
        <v>6</v>
      </c>
      <c r="CE21" s="86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85">
        <v>6</v>
      </c>
      <c r="CJ21" s="86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85">
        <v>6</v>
      </c>
      <c r="CO21" s="86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85">
        <v>6</v>
      </c>
      <c r="CT21" s="86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85">
        <v>6</v>
      </c>
      <c r="CY21" s="86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85">
        <v>6</v>
      </c>
      <c r="DD21" s="86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85">
        <v>6</v>
      </c>
      <c r="DI21" s="86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85">
        <v>6</v>
      </c>
      <c r="DN21" s="86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</row>
    <row r="22" spans="1:121" s="36" customFormat="1">
      <c r="A22" s="26" t="s">
        <v>32</v>
      </c>
      <c r="B22" s="32">
        <v>1</v>
      </c>
      <c r="C22" s="28">
        <v>178310917.65999997</v>
      </c>
      <c r="D22" s="29">
        <f>C22/C$31</f>
        <v>3.3619407653143016E-2</v>
      </c>
      <c r="E22" s="32">
        <v>2</v>
      </c>
      <c r="F22" s="28">
        <v>297115382.19</v>
      </c>
      <c r="G22" s="29">
        <f>F22/F$31</f>
        <v>2.1915325563814595E-2</v>
      </c>
      <c r="H22" s="27">
        <v>2</v>
      </c>
      <c r="I22" s="28">
        <v>407677629.15999997</v>
      </c>
      <c r="J22" s="33">
        <f>I22/I$31</f>
        <v>1.6830430195650094E-2</v>
      </c>
      <c r="K22" s="27">
        <v>4</v>
      </c>
      <c r="L22" s="28">
        <v>844102205.38999999</v>
      </c>
      <c r="M22" s="33">
        <f t="shared" si="51"/>
        <v>1.7668762670904371E-2</v>
      </c>
      <c r="N22" s="27">
        <v>4</v>
      </c>
      <c r="O22" s="28">
        <v>622262348.97000015</v>
      </c>
      <c r="P22" s="33">
        <f t="shared" si="52"/>
        <v>1.4054214840671105E-2</v>
      </c>
      <c r="Q22" s="27">
        <v>4</v>
      </c>
      <c r="R22" s="34">
        <v>1465843484.8400002</v>
      </c>
      <c r="S22" s="35">
        <f t="shared" si="53"/>
        <v>1.7144832888614011E-2</v>
      </c>
      <c r="T22" s="55">
        <v>4</v>
      </c>
      <c r="U22" s="54">
        <v>2280092827.1199999</v>
      </c>
      <c r="V22" s="35">
        <f t="shared" si="54"/>
        <v>1.7595904821183339E-2</v>
      </c>
      <c r="W22" s="55">
        <v>4</v>
      </c>
      <c r="X22" s="54">
        <v>2233926159.8099999</v>
      </c>
      <c r="Y22" s="29">
        <f t="shared" si="55"/>
        <v>1.5065948008397324E-2</v>
      </c>
      <c r="Z22" s="55">
        <v>4</v>
      </c>
      <c r="AA22" s="54">
        <v>2997625495.52</v>
      </c>
      <c r="AB22" s="29">
        <f t="shared" si="56"/>
        <v>1.5017729880761627E-2</v>
      </c>
      <c r="AC22" s="55">
        <v>5</v>
      </c>
      <c r="AD22" s="54">
        <v>7062761992.2799997</v>
      </c>
      <c r="AE22" s="29">
        <f t="shared" si="57"/>
        <v>3.3017040145572128E-2</v>
      </c>
      <c r="AF22" s="55">
        <v>5</v>
      </c>
      <c r="AG22" s="54">
        <v>10191526198.440001</v>
      </c>
      <c r="AH22" s="29">
        <f t="shared" si="14"/>
        <v>3.7615017364803632E-2</v>
      </c>
      <c r="AI22" s="55">
        <v>5</v>
      </c>
      <c r="AJ22" s="54">
        <v>13340618800.440001</v>
      </c>
      <c r="AK22" s="29">
        <f t="shared" si="15"/>
        <v>4.8106768674243711E-2</v>
      </c>
      <c r="AL22" s="55">
        <v>6</v>
      </c>
      <c r="AM22" s="81">
        <v>18305747791.73</v>
      </c>
      <c r="AN22" s="33">
        <f t="shared" si="16"/>
        <v>5.4286562160113738E-2</v>
      </c>
      <c r="AO22" s="85">
        <v>6</v>
      </c>
      <c r="AP22" s="86">
        <v>23956402343.459999</v>
      </c>
      <c r="AQ22" s="29">
        <f t="shared" si="17"/>
        <v>6.0324478562380594E-2</v>
      </c>
      <c r="AR22" s="85">
        <v>6</v>
      </c>
      <c r="AS22" s="86">
        <v>25082846039.290001</v>
      </c>
      <c r="AT22" s="29">
        <v>6.56338082829932E-2</v>
      </c>
      <c r="AU22" s="85">
        <v>7</v>
      </c>
      <c r="AV22" s="86">
        <v>29892823123.82</v>
      </c>
      <c r="AW22" s="29">
        <v>7.3552280932304023E-2</v>
      </c>
      <c r="AX22" s="112">
        <v>2085216937.6600037</v>
      </c>
      <c r="AY22" s="113">
        <v>7.4987286704952985E-2</v>
      </c>
      <c r="AZ22" s="85">
        <v>7</v>
      </c>
      <c r="BA22" s="86">
        <v>24342130621.709999</v>
      </c>
      <c r="BB22" s="29">
        <v>7.0091666697993674E-2</v>
      </c>
      <c r="BC22" s="112">
        <v>132566311.45999908</v>
      </c>
      <c r="BD22" s="113">
        <v>5.4757826188500348E-3</v>
      </c>
      <c r="BE22" s="85">
        <v>8</v>
      </c>
      <c r="BF22" s="86">
        <v>26609545244.119999</v>
      </c>
      <c r="BG22" s="29">
        <v>7.2790151434139902E-2</v>
      </c>
      <c r="BH22" s="112">
        <v>1417952029.0099983</v>
      </c>
      <c r="BI22" s="113">
        <v>5.6286715052206622E-2</v>
      </c>
      <c r="BJ22" s="85">
        <v>8</v>
      </c>
      <c r="BK22" s="86">
        <v>24838145580.839996</v>
      </c>
      <c r="BL22" s="29">
        <v>7.4734353462341085E-2</v>
      </c>
      <c r="BM22" s="112">
        <v>151809044.95000076</v>
      </c>
      <c r="BN22" s="113">
        <v>6.1495169495601187E-3</v>
      </c>
      <c r="BO22" s="85">
        <v>8</v>
      </c>
      <c r="BP22" s="86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85">
        <v>8</v>
      </c>
      <c r="BU22" s="86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85">
        <v>8</v>
      </c>
      <c r="BZ22" s="86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85">
        <v>8</v>
      </c>
      <c r="CE22" s="86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85">
        <v>8</v>
      </c>
      <c r="CJ22" s="86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85">
        <v>8</v>
      </c>
      <c r="CO22" s="86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85">
        <v>8</v>
      </c>
      <c r="CT22" s="86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85">
        <v>8</v>
      </c>
      <c r="CY22" s="86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85">
        <v>8</v>
      </c>
      <c r="DD22" s="86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85">
        <v>8</v>
      </c>
      <c r="DI22" s="86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85">
        <v>8</v>
      </c>
      <c r="DN22" s="86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</row>
    <row r="23" spans="1:121" s="36" customFormat="1">
      <c r="A23" s="26" t="s">
        <v>108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51"/>
        <v>1.1145720091098346E-4</v>
      </c>
      <c r="N23" s="27">
        <v>1</v>
      </c>
      <c r="O23" s="28">
        <v>19386968.649999999</v>
      </c>
      <c r="P23" s="33">
        <f t="shared" si="52"/>
        <v>4.3786776263654575E-4</v>
      </c>
      <c r="Q23" s="27">
        <v>1</v>
      </c>
      <c r="R23" s="34">
        <v>44528337.060000002</v>
      </c>
      <c r="S23" s="35">
        <f t="shared" si="53"/>
        <v>5.2081337850671573E-4</v>
      </c>
      <c r="T23" s="53">
        <v>1</v>
      </c>
      <c r="U23" s="54">
        <v>59556930.060000002</v>
      </c>
      <c r="V23" s="35">
        <f t="shared" si="54"/>
        <v>4.59612021191837E-4</v>
      </c>
      <c r="W23" s="53">
        <v>1</v>
      </c>
      <c r="X23" s="54">
        <v>62751811.229999997</v>
      </c>
      <c r="Y23" s="29">
        <f t="shared" si="55"/>
        <v>4.232080461891152E-4</v>
      </c>
      <c r="Z23" s="53">
        <v>1</v>
      </c>
      <c r="AA23" s="54">
        <v>18728674.370000001</v>
      </c>
      <c r="AB23" s="29">
        <f t="shared" si="56"/>
        <v>9.3828322828770427E-5</v>
      </c>
      <c r="AC23" s="53">
        <v>1</v>
      </c>
      <c r="AD23" s="54">
        <v>14869988.539999999</v>
      </c>
      <c r="AE23" s="29">
        <f t="shared" si="57"/>
        <v>6.9514307451677966E-5</v>
      </c>
      <c r="AF23" s="53">
        <v>1</v>
      </c>
      <c r="AG23" s="54">
        <v>31096379.140000001</v>
      </c>
      <c r="AH23" s="29">
        <f t="shared" si="14"/>
        <v>1.1477092032718908E-4</v>
      </c>
      <c r="AI23" s="53">
        <v>1</v>
      </c>
      <c r="AJ23" s="54">
        <v>45740889.259999998</v>
      </c>
      <c r="AK23" s="29">
        <f t="shared" si="15"/>
        <v>1.6494335169163542E-4</v>
      </c>
      <c r="AL23" s="55">
        <v>1</v>
      </c>
      <c r="AM23" s="81">
        <v>44802313.630000003</v>
      </c>
      <c r="AN23" s="33">
        <f t="shared" si="16"/>
        <v>1.3286338320965429E-4</v>
      </c>
      <c r="AO23" s="85">
        <v>1</v>
      </c>
      <c r="AP23" s="86">
        <v>45127455.090000004</v>
      </c>
      <c r="AQ23" s="29">
        <f t="shared" si="17"/>
        <v>1.1363518437043918E-4</v>
      </c>
      <c r="AR23" s="85">
        <v>1</v>
      </c>
      <c r="AS23" s="86">
        <v>22055130.440000001</v>
      </c>
      <c r="AT23" s="29">
        <v>5.7711242204648255E-5</v>
      </c>
      <c r="AU23" s="85">
        <v>1</v>
      </c>
      <c r="AV23" s="86">
        <v>18270929.870000001</v>
      </c>
      <c r="AW23" s="29">
        <v>4.4956227825193526E-5</v>
      </c>
      <c r="AX23" s="112">
        <v>-725530.27999999747</v>
      </c>
      <c r="AY23" s="113">
        <v>-3.8192919853017857E-2</v>
      </c>
      <c r="AZ23" s="85">
        <v>1</v>
      </c>
      <c r="BA23" s="86">
        <v>14179342.9</v>
      </c>
      <c r="BB23" s="29">
        <v>4.0828545043504751E-5</v>
      </c>
      <c r="BC23" s="112">
        <v>-181717.68999999948</v>
      </c>
      <c r="BD23" s="113">
        <v>-1.2653500684102294E-2</v>
      </c>
      <c r="BE23" s="85">
        <v>1</v>
      </c>
      <c r="BF23" s="86">
        <v>15428625.880000001</v>
      </c>
      <c r="BG23" s="29">
        <v>4.2204855585574303E-5</v>
      </c>
      <c r="BH23" s="112">
        <v>858910.96000000089</v>
      </c>
      <c r="BI23" s="113">
        <v>5.8951802743989506E-2</v>
      </c>
      <c r="BJ23" s="85">
        <v>1</v>
      </c>
      <c r="BK23" s="86">
        <v>13465217.74</v>
      </c>
      <c r="BL23" s="29">
        <v>4.0514874137979556E-5</v>
      </c>
      <c r="BM23" s="112">
        <v>-15457.820000000298</v>
      </c>
      <c r="BN23" s="113">
        <v>-1.146665085974393E-3</v>
      </c>
      <c r="BO23" s="85">
        <v>1</v>
      </c>
      <c r="BP23" s="86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85">
        <v>1</v>
      </c>
      <c r="BU23" s="86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85">
        <v>1</v>
      </c>
      <c r="BZ23" s="86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85">
        <v>1</v>
      </c>
      <c r="CE23" s="86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85">
        <v>1</v>
      </c>
      <c r="CJ23" s="86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85">
        <v>1</v>
      </c>
      <c r="CO23" s="86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85">
        <v>1</v>
      </c>
      <c r="CT23" s="86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85">
        <v>1</v>
      </c>
      <c r="CY23" s="86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85">
        <v>1</v>
      </c>
      <c r="DD23" s="86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85">
        <v>1</v>
      </c>
      <c r="DI23" s="86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85">
        <v>1</v>
      </c>
      <c r="DN23" s="86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</row>
    <row r="24" spans="1:121" s="2" customFormat="1">
      <c r="A24" s="26" t="s">
        <v>18</v>
      </c>
      <c r="B24" s="27">
        <v>1</v>
      </c>
      <c r="C24" s="28">
        <v>596836511.72000003</v>
      </c>
      <c r="D24" s="29">
        <f>C24/C$31</f>
        <v>0.11252978927546479</v>
      </c>
      <c r="E24" s="27">
        <v>1</v>
      </c>
      <c r="F24" s="28">
        <v>1227173577.1300001</v>
      </c>
      <c r="G24" s="29">
        <f>F24/F$31</f>
        <v>9.0516715317407279E-2</v>
      </c>
      <c r="H24" s="27">
        <v>1</v>
      </c>
      <c r="I24" s="28">
        <v>2491489030.2399998</v>
      </c>
      <c r="J24" s="29">
        <f>I24/I$31</f>
        <v>0.10285782002088963</v>
      </c>
      <c r="K24" s="27">
        <v>2</v>
      </c>
      <c r="L24" s="28">
        <v>6174509234.1799994</v>
      </c>
      <c r="M24" s="29">
        <f t="shared" si="51"/>
        <v>0.12924493926375702</v>
      </c>
      <c r="N24" s="27">
        <v>2</v>
      </c>
      <c r="O24" s="28">
        <v>5902631173</v>
      </c>
      <c r="P24" s="29">
        <f t="shared" si="52"/>
        <v>0.13331490611299049</v>
      </c>
      <c r="Q24" s="27">
        <v>2</v>
      </c>
      <c r="R24" s="28">
        <v>11295570801.049999</v>
      </c>
      <c r="S24" s="29">
        <f t="shared" si="53"/>
        <v>0.13211551967749724</v>
      </c>
      <c r="T24" s="53">
        <v>2</v>
      </c>
      <c r="U24" s="54">
        <v>16872556400.119999</v>
      </c>
      <c r="V24" s="29">
        <f t="shared" si="54"/>
        <v>0.13020868842500607</v>
      </c>
      <c r="W24" s="53">
        <v>2</v>
      </c>
      <c r="X24" s="54">
        <v>21462137730.510002</v>
      </c>
      <c r="Y24" s="29">
        <f t="shared" si="55"/>
        <v>0.14474401930296013</v>
      </c>
      <c r="Z24" s="53">
        <v>2</v>
      </c>
      <c r="AA24" s="54">
        <v>36751172036</v>
      </c>
      <c r="AB24" s="29">
        <f t="shared" si="56"/>
        <v>0.1841187884420187</v>
      </c>
      <c r="AC24" s="53">
        <v>2</v>
      </c>
      <c r="AD24" s="54">
        <v>43042434099.800003</v>
      </c>
      <c r="AE24" s="29">
        <f t="shared" si="57"/>
        <v>0.20121501704143782</v>
      </c>
      <c r="AF24" s="53">
        <v>2</v>
      </c>
      <c r="AG24" s="54">
        <v>57506624377.529999</v>
      </c>
      <c r="AH24" s="29">
        <f t="shared" si="14"/>
        <v>0.21224619673578771</v>
      </c>
      <c r="AI24" s="53">
        <v>2</v>
      </c>
      <c r="AJ24" s="54">
        <v>65784096756.790001</v>
      </c>
      <c r="AK24" s="29">
        <f t="shared" si="15"/>
        <v>0.23721990504807658</v>
      </c>
      <c r="AL24" s="55">
        <v>3</v>
      </c>
      <c r="AM24" s="81">
        <v>90626746169.809998</v>
      </c>
      <c r="AN24" s="33">
        <f t="shared" si="16"/>
        <v>0.26875790846079872</v>
      </c>
      <c r="AO24" s="85">
        <v>3</v>
      </c>
      <c r="AP24" s="86">
        <v>109397555061.75</v>
      </c>
      <c r="AQ24" s="29">
        <f t="shared" si="17"/>
        <v>0.27547335240430976</v>
      </c>
      <c r="AR24" s="85">
        <v>3</v>
      </c>
      <c r="AS24" s="86">
        <v>107278639073.52</v>
      </c>
      <c r="AT24" s="29">
        <v>0.28071398352414162</v>
      </c>
      <c r="AU24" s="85">
        <v>4</v>
      </c>
      <c r="AV24" s="86">
        <v>111216358594.78</v>
      </c>
      <c r="AW24" s="29">
        <v>0.27365153226738037</v>
      </c>
      <c r="AX24" s="112">
        <v>3166257790.0200043</v>
      </c>
      <c r="AY24" s="113">
        <v>2.9303607922969373E-2</v>
      </c>
      <c r="AZ24" s="85">
        <v>4</v>
      </c>
      <c r="BA24" s="86">
        <v>96182372086</v>
      </c>
      <c r="BB24" s="29">
        <v>0.27695121972855208</v>
      </c>
      <c r="BC24" s="112">
        <v>-1552423760.5200043</v>
      </c>
      <c r="BD24" s="113">
        <v>-1.5884043621044518E-2</v>
      </c>
      <c r="BE24" s="85">
        <v>4</v>
      </c>
      <c r="BF24" s="86">
        <v>99351009023.339996</v>
      </c>
      <c r="BG24" s="29">
        <v>0.27177371599544897</v>
      </c>
      <c r="BH24" s="112">
        <v>2643388448.1999969</v>
      </c>
      <c r="BI24" s="113">
        <v>2.7333817464220762E-2</v>
      </c>
      <c r="BJ24" s="85">
        <v>4</v>
      </c>
      <c r="BK24" s="86">
        <v>89549467321.720001</v>
      </c>
      <c r="BL24" s="29">
        <v>0.26944127215150399</v>
      </c>
      <c r="BM24" s="112">
        <v>-502251000.1000061</v>
      </c>
      <c r="BN24" s="113">
        <v>-5.5773616479487878E-3</v>
      </c>
      <c r="BO24" s="85">
        <v>4</v>
      </c>
      <c r="BP24" s="86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85">
        <v>4</v>
      </c>
      <c r="BU24" s="86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85">
        <v>4</v>
      </c>
      <c r="BZ24" s="86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85">
        <v>4</v>
      </c>
      <c r="CE24" s="86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85">
        <v>4</v>
      </c>
      <c r="CJ24" s="86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85">
        <v>4</v>
      </c>
      <c r="CO24" s="86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85">
        <v>4</v>
      </c>
      <c r="CT24" s="86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85">
        <v>4</v>
      </c>
      <c r="CY24" s="86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85">
        <v>4</v>
      </c>
      <c r="DD24" s="86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85">
        <v>4</v>
      </c>
      <c r="DI24" s="86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85">
        <v>4</v>
      </c>
      <c r="DN24" s="86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</row>
    <row r="25" spans="1:121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51"/>
        <v>1.373555295737911E-4</v>
      </c>
      <c r="N25" s="27">
        <v>1</v>
      </c>
      <c r="O25" s="28">
        <v>4695401.04</v>
      </c>
      <c r="P25" s="33">
        <f t="shared" si="52"/>
        <v>1.0604879933439776E-4</v>
      </c>
      <c r="Q25" s="27">
        <v>1</v>
      </c>
      <c r="R25" s="28">
        <v>7184655.8600000003</v>
      </c>
      <c r="S25" s="35">
        <f t="shared" si="53"/>
        <v>8.4033340091112607E-5</v>
      </c>
      <c r="T25" s="53">
        <v>1</v>
      </c>
      <c r="U25" s="54">
        <v>14173275.75</v>
      </c>
      <c r="V25" s="35">
        <f t="shared" si="54"/>
        <v>1.0937783240009314E-4</v>
      </c>
      <c r="W25" s="53">
        <v>1</v>
      </c>
      <c r="X25" s="54">
        <v>18913008.300000001</v>
      </c>
      <c r="Y25" s="29">
        <f t="shared" si="55"/>
        <v>1.2755229105442859E-4</v>
      </c>
      <c r="Z25" s="53">
        <v>1</v>
      </c>
      <c r="AA25" s="54">
        <v>28771496.609999999</v>
      </c>
      <c r="AB25" s="29">
        <f t="shared" si="56"/>
        <v>1.4414160975077884E-4</v>
      </c>
      <c r="AC25" s="53">
        <v>1</v>
      </c>
      <c r="AD25" s="54">
        <v>25596990.960000001</v>
      </c>
      <c r="AE25" s="29">
        <f t="shared" si="57"/>
        <v>1.1966095970046132E-4</v>
      </c>
      <c r="AF25" s="53">
        <v>1</v>
      </c>
      <c r="AG25" s="54">
        <v>46713841.840000004</v>
      </c>
      <c r="AH25" s="29">
        <f t="shared" si="14"/>
        <v>1.7241205465941435E-4</v>
      </c>
      <c r="AI25" s="53">
        <v>1</v>
      </c>
      <c r="AJ25" s="54">
        <v>134383678.05000001</v>
      </c>
      <c r="AK25" s="29">
        <f t="shared" si="15"/>
        <v>4.8459255228341968E-4</v>
      </c>
      <c r="AL25" s="55">
        <v>1</v>
      </c>
      <c r="AM25" s="81">
        <v>251297508.09</v>
      </c>
      <c r="AN25" s="33">
        <f t="shared" si="16"/>
        <v>7.4523466338657636E-4</v>
      </c>
      <c r="AO25" s="85">
        <v>1</v>
      </c>
      <c r="AP25" s="86">
        <v>363096619.58999997</v>
      </c>
      <c r="AQ25" s="29">
        <f t="shared" si="17"/>
        <v>9.1431150347620594E-4</v>
      </c>
      <c r="AR25" s="85">
        <v>1</v>
      </c>
      <c r="AS25" s="86">
        <v>359757421.43000001</v>
      </c>
      <c r="AT25" s="29">
        <v>9.4137043258704233E-4</v>
      </c>
      <c r="AU25" s="85">
        <v>1</v>
      </c>
      <c r="AV25" s="86">
        <v>335372634.64999998</v>
      </c>
      <c r="AW25" s="29">
        <v>8.251954704514878E-4</v>
      </c>
      <c r="AX25" s="112">
        <v>-3536851.4399999976</v>
      </c>
      <c r="AY25" s="113">
        <v>-1.0435976522240986E-2</v>
      </c>
      <c r="AZ25" s="85">
        <v>1</v>
      </c>
      <c r="BA25" s="86">
        <v>280033975.97000003</v>
      </c>
      <c r="BB25" s="29">
        <v>8.0634059576927734E-4</v>
      </c>
      <c r="BC25" s="112">
        <v>-1218869.1299999952</v>
      </c>
      <c r="BD25" s="113">
        <v>-4.3337130672104806E-3</v>
      </c>
      <c r="BE25" s="85">
        <v>1</v>
      </c>
      <c r="BF25" s="86">
        <v>308677447.70999998</v>
      </c>
      <c r="BG25" s="29">
        <v>8.4438414700377796E-4</v>
      </c>
      <c r="BH25" s="112">
        <v>8315672.5299999714</v>
      </c>
      <c r="BI25" s="113">
        <v>2.7685521984335649E-2</v>
      </c>
      <c r="BJ25" s="85">
        <v>1</v>
      </c>
      <c r="BK25" s="86">
        <v>279759537.95999998</v>
      </c>
      <c r="BL25" s="29">
        <v>8.4175560233819985E-4</v>
      </c>
      <c r="BM25" s="112">
        <v>637554.12999999523</v>
      </c>
      <c r="BN25" s="113">
        <v>2.2841415830159024E-3</v>
      </c>
      <c r="BO25" s="85">
        <v>1</v>
      </c>
      <c r="BP25" s="86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85">
        <v>1</v>
      </c>
      <c r="BU25" s="86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85">
        <v>1</v>
      </c>
      <c r="BZ25" s="86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85">
        <v>1</v>
      </c>
      <c r="CE25" s="86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85">
        <v>1</v>
      </c>
      <c r="CJ25" s="86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85">
        <v>1</v>
      </c>
      <c r="CO25" s="86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85">
        <v>1</v>
      </c>
      <c r="CT25" s="86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85">
        <v>1</v>
      </c>
      <c r="CY25" s="86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85">
        <v>1</v>
      </c>
      <c r="DD25" s="86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85">
        <v>1</v>
      </c>
      <c r="DI25" s="86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85">
        <v>1</v>
      </c>
      <c r="DN25" s="86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</row>
    <row r="26" spans="1:121" s="36" customFormat="1">
      <c r="A26" s="26" t="s">
        <v>19</v>
      </c>
      <c r="B26" s="27">
        <v>1</v>
      </c>
      <c r="C26" s="28">
        <v>163208083.31999999</v>
      </c>
      <c r="D26" s="29">
        <f>C26/C$31</f>
        <v>3.0771862752036559E-2</v>
      </c>
      <c r="E26" s="27">
        <v>2</v>
      </c>
      <c r="F26" s="28">
        <v>294641682.31999999</v>
      </c>
      <c r="G26" s="29">
        <f>F26/F$31</f>
        <v>2.1732864670680665E-2</v>
      </c>
      <c r="H26" s="27">
        <v>2</v>
      </c>
      <c r="I26" s="28">
        <v>370772353.28999996</v>
      </c>
      <c r="J26" s="29">
        <f>I26/I$31</f>
        <v>1.5306844830760055E-2</v>
      </c>
      <c r="K26" s="27">
        <v>3</v>
      </c>
      <c r="L26" s="28">
        <v>607770845.21999991</v>
      </c>
      <c r="M26" s="29">
        <f t="shared" si="51"/>
        <v>1.2721870353988239E-2</v>
      </c>
      <c r="N26" s="27">
        <v>3</v>
      </c>
      <c r="O26" s="28">
        <v>619818761.38</v>
      </c>
      <c r="P26" s="29">
        <f t="shared" si="52"/>
        <v>1.3999024766856249E-2</v>
      </c>
      <c r="Q26" s="27">
        <v>3</v>
      </c>
      <c r="R26" s="28">
        <v>942677026.72000003</v>
      </c>
      <c r="S26" s="29">
        <f t="shared" si="53"/>
        <v>1.1025761111742463E-2</v>
      </c>
      <c r="T26" s="53">
        <v>3</v>
      </c>
      <c r="U26" s="54">
        <v>1159634480.05</v>
      </c>
      <c r="V26" s="29">
        <f t="shared" si="54"/>
        <v>8.9491172006780466E-3</v>
      </c>
      <c r="W26" s="53">
        <v>3</v>
      </c>
      <c r="X26" s="54">
        <v>1233939108.04</v>
      </c>
      <c r="Y26" s="35">
        <f t="shared" si="55"/>
        <v>8.3218786644407104E-3</v>
      </c>
      <c r="Z26" s="53">
        <v>3</v>
      </c>
      <c r="AA26" s="54">
        <v>1159997736.3699999</v>
      </c>
      <c r="AB26" s="35">
        <f t="shared" si="56"/>
        <v>5.8114439889622189E-3</v>
      </c>
      <c r="AC26" s="53">
        <v>3</v>
      </c>
      <c r="AD26" s="54">
        <v>1009300212.72</v>
      </c>
      <c r="AE26" s="35">
        <f t="shared" si="57"/>
        <v>4.7182824054861081E-3</v>
      </c>
      <c r="AF26" s="53">
        <v>3</v>
      </c>
      <c r="AG26" s="54">
        <v>1024774783.9400001</v>
      </c>
      <c r="AH26" s="35">
        <f t="shared" si="14"/>
        <v>3.7822520928039519E-3</v>
      </c>
      <c r="AI26" s="53">
        <v>3</v>
      </c>
      <c r="AJ26" s="54">
        <v>905612580.92999995</v>
      </c>
      <c r="AK26" s="35">
        <f t="shared" si="15"/>
        <v>3.2656727241053779E-3</v>
      </c>
      <c r="AL26" s="55">
        <v>5</v>
      </c>
      <c r="AM26" s="81">
        <v>1104286104.0599999</v>
      </c>
      <c r="AN26" s="33">
        <f t="shared" si="16"/>
        <v>3.2748127480312886E-3</v>
      </c>
      <c r="AO26" s="85">
        <v>5</v>
      </c>
      <c r="AP26" s="86">
        <v>1334430032.3399997</v>
      </c>
      <c r="AQ26" s="29">
        <f t="shared" si="17"/>
        <v>3.3602205675455688E-3</v>
      </c>
      <c r="AR26" s="85">
        <v>5</v>
      </c>
      <c r="AS26" s="86">
        <v>1364864035.9499998</v>
      </c>
      <c r="AT26" s="29">
        <v>3.5714138789343826E-3</v>
      </c>
      <c r="AU26" s="85">
        <v>5</v>
      </c>
      <c r="AV26" s="86">
        <v>1559668635.1800001</v>
      </c>
      <c r="AW26" s="29">
        <v>3.8376163114768021E-3</v>
      </c>
      <c r="AX26" s="112">
        <v>90156260.570000172</v>
      </c>
      <c r="AY26" s="113">
        <v>6.1351140778196658E-2</v>
      </c>
      <c r="AZ26" s="85">
        <v>5</v>
      </c>
      <c r="BA26" s="86">
        <v>1357250834.6400001</v>
      </c>
      <c r="BB26" s="29">
        <v>3.9081202301295406E-3</v>
      </c>
      <c r="BC26" s="112">
        <v>5061420.2900002003</v>
      </c>
      <c r="BD26" s="113">
        <v>3.7431296505402944E-3</v>
      </c>
      <c r="BE26" s="85">
        <v>5</v>
      </c>
      <c r="BF26" s="86">
        <v>1471337915.02</v>
      </c>
      <c r="BG26" s="29">
        <v>4.0248305133573628E-3</v>
      </c>
      <c r="BH26" s="112">
        <v>70327741.819999933</v>
      </c>
      <c r="BI26" s="113">
        <v>5.0197880904295444E-2</v>
      </c>
      <c r="BJ26" s="85">
        <v>5</v>
      </c>
      <c r="BK26" s="86">
        <v>1400956707.6600001</v>
      </c>
      <c r="BL26" s="29">
        <v>4.2152741811959087E-3</v>
      </c>
      <c r="BM26" s="112">
        <v>15725606.75999999</v>
      </c>
      <c r="BN26" s="113">
        <v>1.1352334458692768E-2</v>
      </c>
      <c r="BO26" s="85">
        <v>5</v>
      </c>
      <c r="BP26" s="86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85">
        <v>5</v>
      </c>
      <c r="BU26" s="86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85">
        <v>5</v>
      </c>
      <c r="BZ26" s="86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85">
        <v>5</v>
      </c>
      <c r="CE26" s="86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85">
        <v>5</v>
      </c>
      <c r="CJ26" s="86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85">
        <v>5</v>
      </c>
      <c r="CO26" s="86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85">
        <v>5</v>
      </c>
      <c r="CT26" s="86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85">
        <v>5</v>
      </c>
      <c r="CY26" s="86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85">
        <v>5</v>
      </c>
      <c r="DD26" s="86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85">
        <v>5</v>
      </c>
      <c r="DI26" s="86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85">
        <v>5</v>
      </c>
      <c r="DN26" s="86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</row>
    <row r="27" spans="1:121">
      <c r="A27" s="26" t="s">
        <v>86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53"/>
      <c r="U27" s="54"/>
      <c r="V27" s="29"/>
      <c r="W27" s="53"/>
      <c r="X27" s="54"/>
      <c r="Y27" s="35"/>
      <c r="Z27" s="53"/>
      <c r="AA27" s="54"/>
      <c r="AB27" s="35"/>
      <c r="AC27" s="53"/>
      <c r="AD27" s="54"/>
      <c r="AE27" s="35"/>
      <c r="AF27" s="53"/>
      <c r="AG27" s="54"/>
      <c r="AH27" s="35"/>
      <c r="AI27" s="53"/>
      <c r="AJ27" s="54"/>
      <c r="AK27" s="35">
        <f t="shared" si="15"/>
        <v>0</v>
      </c>
      <c r="AL27" s="55">
        <v>0</v>
      </c>
      <c r="AM27" s="54">
        <v>0</v>
      </c>
      <c r="AN27" s="33">
        <f t="shared" si="16"/>
        <v>0</v>
      </c>
      <c r="AO27" s="84">
        <v>0</v>
      </c>
      <c r="AP27" s="86">
        <v>0</v>
      </c>
      <c r="AQ27" s="29">
        <f t="shared" si="17"/>
        <v>0</v>
      </c>
      <c r="AR27" s="84">
        <v>1</v>
      </c>
      <c r="AS27" s="86">
        <v>138430669.96000001</v>
      </c>
      <c r="AT27" s="29">
        <v>3.6222891287571483E-4</v>
      </c>
      <c r="AU27" s="84">
        <v>1</v>
      </c>
      <c r="AV27" s="86">
        <v>195522126.28</v>
      </c>
      <c r="AW27" s="29">
        <v>4.8108866469585642E-4</v>
      </c>
      <c r="AX27" s="112">
        <v>18658849.390000015</v>
      </c>
      <c r="AY27" s="113">
        <v>0.10549872035676958</v>
      </c>
      <c r="AZ27" s="85">
        <v>1</v>
      </c>
      <c r="BA27" s="86">
        <v>171352857.41</v>
      </c>
      <c r="BB27" s="29">
        <v>4.9340000495350404E-4</v>
      </c>
      <c r="BC27" s="112">
        <v>3097935.6999999881</v>
      </c>
      <c r="BD27" s="113">
        <v>1.8412155011664461E-2</v>
      </c>
      <c r="BE27" s="85">
        <v>1</v>
      </c>
      <c r="BF27" s="86">
        <v>184714301.94</v>
      </c>
      <c r="BG27" s="29">
        <v>5.0528417103389294E-4</v>
      </c>
      <c r="BH27" s="112">
        <v>9493055.1299999952</v>
      </c>
      <c r="BI27" s="113">
        <v>5.4177534419063499E-2</v>
      </c>
      <c r="BJ27" s="84">
        <v>1</v>
      </c>
      <c r="BK27" s="86">
        <v>196362000.56999999</v>
      </c>
      <c r="BL27" s="29">
        <v>5.9082458911469636E-4</v>
      </c>
      <c r="BM27" s="112">
        <v>2995665.0199999809</v>
      </c>
      <c r="BN27" s="113">
        <v>1.5492174537409961E-2</v>
      </c>
      <c r="BO27" s="84">
        <v>1</v>
      </c>
      <c r="BP27" s="86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84">
        <v>1</v>
      </c>
      <c r="BU27" s="86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84">
        <v>1</v>
      </c>
      <c r="BZ27" s="86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84">
        <v>1</v>
      </c>
      <c r="CE27" s="86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84">
        <v>1</v>
      </c>
      <c r="CJ27" s="86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84">
        <v>1</v>
      </c>
      <c r="CO27" s="86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84">
        <v>1</v>
      </c>
      <c r="CT27" s="86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84">
        <v>1</v>
      </c>
      <c r="CY27" s="86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84">
        <v>1</v>
      </c>
      <c r="DD27" s="86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84">
        <v>1</v>
      </c>
      <c r="DI27" s="86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84">
        <v>1</v>
      </c>
      <c r="DN27" s="86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</row>
    <row r="28" spans="1:121">
      <c r="A28" s="26" t="s">
        <v>92</v>
      </c>
      <c r="B28" s="27"/>
      <c r="C28" s="28"/>
      <c r="D28" s="35"/>
      <c r="E28" s="88"/>
      <c r="F28" s="28"/>
      <c r="G28" s="35"/>
      <c r="H28" s="88"/>
      <c r="I28" s="28"/>
      <c r="J28" s="35"/>
      <c r="K28" s="27"/>
      <c r="L28" s="28"/>
      <c r="M28" s="35"/>
      <c r="N28" s="88"/>
      <c r="O28" s="28"/>
      <c r="P28" s="35"/>
      <c r="Q28" s="88"/>
      <c r="R28" s="28"/>
      <c r="S28" s="35"/>
      <c r="T28" s="53"/>
      <c r="U28" s="54"/>
      <c r="V28" s="35"/>
      <c r="W28" s="55"/>
      <c r="X28" s="54"/>
      <c r="Y28" s="35"/>
      <c r="Z28" s="55"/>
      <c r="AA28" s="54"/>
      <c r="AB28" s="35"/>
      <c r="AC28" s="53"/>
      <c r="AD28" s="54"/>
      <c r="AE28" s="35"/>
      <c r="AF28" s="53"/>
      <c r="AG28" s="54"/>
      <c r="AH28" s="35"/>
      <c r="AI28" s="55"/>
      <c r="AJ28" s="54"/>
      <c r="AK28" s="35">
        <f t="shared" si="15"/>
        <v>0</v>
      </c>
      <c r="AL28" s="55">
        <v>1</v>
      </c>
      <c r="AM28" s="89">
        <v>101000735.19</v>
      </c>
      <c r="AN28" s="33">
        <f t="shared" si="16"/>
        <v>2.9952246428229347E-4</v>
      </c>
      <c r="AO28" s="91">
        <v>2</v>
      </c>
      <c r="AP28" s="86">
        <v>180911916.60999998</v>
      </c>
      <c r="AQ28" s="35">
        <f t="shared" si="17"/>
        <v>4.5555325372962144E-4</v>
      </c>
      <c r="AR28" s="91">
        <v>2</v>
      </c>
      <c r="AS28" s="86">
        <v>169501496.23999998</v>
      </c>
      <c r="AT28" s="35">
        <v>4.435313556711349E-4</v>
      </c>
      <c r="AU28" s="91">
        <v>2</v>
      </c>
      <c r="AV28" s="86">
        <v>201430643.89000002</v>
      </c>
      <c r="AW28" s="35">
        <v>4.9562676788350384E-4</v>
      </c>
      <c r="AX28" s="112">
        <v>3701242.0200000107</v>
      </c>
      <c r="AY28" s="113">
        <v>1.871872359394201E-2</v>
      </c>
      <c r="AZ28" s="85">
        <v>2</v>
      </c>
      <c r="BA28" s="86">
        <v>187188623.71000001</v>
      </c>
      <c r="BB28" s="35">
        <v>5.3899811921294296E-4</v>
      </c>
      <c r="BC28" s="112">
        <v>2452926.9300000072</v>
      </c>
      <c r="BD28" s="113">
        <v>1.3278034363446144E-2</v>
      </c>
      <c r="BE28" s="85">
        <v>2</v>
      </c>
      <c r="BF28" s="86">
        <v>236936187.33000001</v>
      </c>
      <c r="BG28" s="35">
        <v>6.4813662908386172E-4</v>
      </c>
      <c r="BH28" s="112">
        <v>12590705.689999998</v>
      </c>
      <c r="BI28" s="113">
        <v>5.6121949049118353E-2</v>
      </c>
      <c r="BJ28" s="91">
        <v>2</v>
      </c>
      <c r="BK28" s="86">
        <v>206068391.69</v>
      </c>
      <c r="BL28" s="35">
        <v>6.2002970277524991E-4</v>
      </c>
      <c r="BM28" s="112">
        <v>-1229867.9199999869</v>
      </c>
      <c r="BN28" s="113">
        <v>-5.9328424768919702E-3</v>
      </c>
      <c r="BO28" s="91">
        <v>2</v>
      </c>
      <c r="BP28" s="86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91">
        <v>2</v>
      </c>
      <c r="BU28" s="86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91">
        <v>2</v>
      </c>
      <c r="BZ28" s="86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91">
        <v>2</v>
      </c>
      <c r="CE28" s="86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91">
        <v>2</v>
      </c>
      <c r="CJ28" s="86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91">
        <v>2</v>
      </c>
      <c r="CO28" s="86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91">
        <v>2</v>
      </c>
      <c r="CT28" s="86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91">
        <v>2</v>
      </c>
      <c r="CY28" s="86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91">
        <v>2</v>
      </c>
      <c r="DD28" s="86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91">
        <v>2</v>
      </c>
      <c r="DI28" s="86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91">
        <v>2</v>
      </c>
      <c r="DN28" s="86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</row>
    <row r="29" spans="1:121">
      <c r="A29" s="26" t="s">
        <v>135</v>
      </c>
      <c r="B29" s="27"/>
      <c r="C29" s="28"/>
      <c r="D29" s="29"/>
      <c r="E29" s="88"/>
      <c r="F29" s="28"/>
      <c r="G29" s="29"/>
      <c r="H29" s="27"/>
      <c r="I29" s="28"/>
      <c r="J29" s="33"/>
      <c r="K29" s="88"/>
      <c r="L29" s="28"/>
      <c r="M29" s="35"/>
      <c r="N29" s="88"/>
      <c r="O29" s="28"/>
      <c r="P29" s="29"/>
      <c r="Q29" s="88"/>
      <c r="R29" s="28"/>
      <c r="S29" s="29"/>
      <c r="T29" s="53"/>
      <c r="U29" s="54"/>
      <c r="V29" s="29"/>
      <c r="W29" s="53"/>
      <c r="X29" s="54"/>
      <c r="Y29" s="29"/>
      <c r="Z29" s="55"/>
      <c r="AA29" s="54"/>
      <c r="AB29" s="29"/>
      <c r="AC29" s="55"/>
      <c r="AD29" s="54"/>
      <c r="AE29" s="29"/>
      <c r="AF29" s="53"/>
      <c r="AG29" s="54"/>
      <c r="AH29" s="29"/>
      <c r="AI29" s="55"/>
      <c r="AJ29" s="54"/>
      <c r="AK29" s="35"/>
      <c r="AL29" s="55"/>
      <c r="AM29" s="89"/>
      <c r="AN29" s="96"/>
      <c r="AO29" s="85"/>
      <c r="AP29" s="86"/>
      <c r="AQ29" s="29"/>
      <c r="AR29" s="91"/>
      <c r="AS29" s="86"/>
      <c r="AT29" s="29"/>
      <c r="AU29" s="85">
        <v>0</v>
      </c>
      <c r="AV29" s="86">
        <v>0</v>
      </c>
      <c r="AW29" s="29">
        <v>0</v>
      </c>
      <c r="AX29" s="112">
        <v>0</v>
      </c>
      <c r="AY29" s="114" t="s">
        <v>101</v>
      </c>
      <c r="AZ29" s="85">
        <v>0</v>
      </c>
      <c r="BA29" s="86">
        <v>0</v>
      </c>
      <c r="BB29" s="35">
        <v>0</v>
      </c>
      <c r="BC29" s="112">
        <v>0</v>
      </c>
      <c r="BD29" s="114" t="s">
        <v>101</v>
      </c>
      <c r="BE29" s="85">
        <v>0</v>
      </c>
      <c r="BF29" s="86">
        <v>0</v>
      </c>
      <c r="BG29" s="35">
        <v>0</v>
      </c>
      <c r="BH29" s="112">
        <v>0</v>
      </c>
      <c r="BI29" s="114" t="s">
        <v>101</v>
      </c>
      <c r="BJ29" s="85">
        <v>0</v>
      </c>
      <c r="BK29" s="86">
        <v>0</v>
      </c>
      <c r="BL29" s="35">
        <v>0</v>
      </c>
      <c r="BM29" s="112">
        <v>0</v>
      </c>
      <c r="BN29" s="114" t="s">
        <v>101</v>
      </c>
      <c r="BO29" s="85">
        <v>0</v>
      </c>
      <c r="BP29" s="86">
        <v>0</v>
      </c>
      <c r="BQ29" s="35">
        <f t="shared" si="18"/>
        <v>0</v>
      </c>
      <c r="BR29" s="30">
        <f t="shared" si="19"/>
        <v>0</v>
      </c>
      <c r="BS29" s="97" t="str">
        <f t="shared" si="20"/>
        <v>-</v>
      </c>
      <c r="BT29" s="85">
        <v>0</v>
      </c>
      <c r="BU29" s="86">
        <v>0</v>
      </c>
      <c r="BV29" s="35">
        <f t="shared" si="21"/>
        <v>0</v>
      </c>
      <c r="BW29" s="30">
        <f t="shared" si="22"/>
        <v>0</v>
      </c>
      <c r="BX29" s="97" t="str">
        <f t="shared" si="23"/>
        <v>-</v>
      </c>
      <c r="BY29" s="85">
        <v>0</v>
      </c>
      <c r="BZ29" s="86">
        <v>0</v>
      </c>
      <c r="CA29" s="35">
        <f t="shared" si="24"/>
        <v>0</v>
      </c>
      <c r="CB29" s="30">
        <f t="shared" si="25"/>
        <v>0</v>
      </c>
      <c r="CC29" s="97" t="str">
        <f t="shared" si="26"/>
        <v>-</v>
      </c>
      <c r="CD29" s="85">
        <v>0</v>
      </c>
      <c r="CE29" s="86">
        <v>0</v>
      </c>
      <c r="CF29" s="35">
        <f t="shared" si="27"/>
        <v>0</v>
      </c>
      <c r="CG29" s="30">
        <f t="shared" si="28"/>
        <v>0</v>
      </c>
      <c r="CH29" s="97" t="str">
        <f t="shared" si="29"/>
        <v>-</v>
      </c>
      <c r="CI29" s="85">
        <v>0</v>
      </c>
      <c r="CJ29" s="86">
        <v>0</v>
      </c>
      <c r="CK29" s="35">
        <f t="shared" si="30"/>
        <v>0</v>
      </c>
      <c r="CL29" s="30">
        <f t="shared" si="31"/>
        <v>0</v>
      </c>
      <c r="CM29" s="97" t="str">
        <f t="shared" si="32"/>
        <v>-</v>
      </c>
      <c r="CN29" s="85">
        <v>0</v>
      </c>
      <c r="CO29" s="86">
        <v>0</v>
      </c>
      <c r="CP29" s="35">
        <f t="shared" si="33"/>
        <v>0</v>
      </c>
      <c r="CQ29" s="30">
        <f t="shared" si="34"/>
        <v>0</v>
      </c>
      <c r="CR29" s="97" t="str">
        <f t="shared" si="35"/>
        <v>-</v>
      </c>
      <c r="CS29" s="85">
        <v>0</v>
      </c>
      <c r="CT29" s="86">
        <v>0</v>
      </c>
      <c r="CU29" s="35">
        <f t="shared" si="36"/>
        <v>0</v>
      </c>
      <c r="CV29" s="30">
        <f t="shared" si="37"/>
        <v>0</v>
      </c>
      <c r="CW29" s="97" t="str">
        <f t="shared" si="38"/>
        <v>-</v>
      </c>
      <c r="CX29" s="85">
        <v>0</v>
      </c>
      <c r="CY29" s="86">
        <v>0</v>
      </c>
      <c r="CZ29" s="35">
        <f t="shared" si="39"/>
        <v>0</v>
      </c>
      <c r="DA29" s="30">
        <f t="shared" si="40"/>
        <v>0</v>
      </c>
      <c r="DB29" s="97" t="str">
        <f t="shared" si="41"/>
        <v>-</v>
      </c>
      <c r="DC29" s="85">
        <v>0</v>
      </c>
      <c r="DD29" s="86">
        <v>0</v>
      </c>
      <c r="DE29" s="35">
        <f t="shared" si="42"/>
        <v>0</v>
      </c>
      <c r="DF29" s="30">
        <f t="shared" si="43"/>
        <v>0</v>
      </c>
      <c r="DG29" s="97" t="str">
        <f t="shared" si="44"/>
        <v>-</v>
      </c>
      <c r="DH29" s="85">
        <v>0</v>
      </c>
      <c r="DI29" s="86">
        <v>0</v>
      </c>
      <c r="DJ29" s="35">
        <f t="shared" si="45"/>
        <v>0</v>
      </c>
      <c r="DK29" s="30">
        <f t="shared" si="46"/>
        <v>0</v>
      </c>
      <c r="DL29" s="97" t="str">
        <f t="shared" si="47"/>
        <v>-</v>
      </c>
      <c r="DM29" s="85">
        <v>0</v>
      </c>
      <c r="DN29" s="86">
        <v>0</v>
      </c>
      <c r="DO29" s="35">
        <f t="shared" si="48"/>
        <v>0</v>
      </c>
      <c r="DP29" s="30">
        <f t="shared" si="49"/>
        <v>0</v>
      </c>
      <c r="DQ29" s="97" t="str">
        <f t="shared" si="50"/>
        <v>-</v>
      </c>
    </row>
    <row r="30" spans="1:121" ht="21.75" thickBot="1">
      <c r="A30" s="69" t="s">
        <v>105</v>
      </c>
      <c r="B30" s="92"/>
      <c r="C30" s="71"/>
      <c r="D30" s="58"/>
      <c r="E30" s="70"/>
      <c r="F30" s="71"/>
      <c r="G30" s="58"/>
      <c r="H30" s="70"/>
      <c r="I30" s="71"/>
      <c r="J30" s="83"/>
      <c r="K30" s="92"/>
      <c r="L30" s="71"/>
      <c r="M30" s="103"/>
      <c r="N30" s="92"/>
      <c r="O30" s="71"/>
      <c r="P30" s="58"/>
      <c r="Q30" s="70"/>
      <c r="R30" s="71"/>
      <c r="S30" s="58"/>
      <c r="T30" s="72"/>
      <c r="U30" s="73"/>
      <c r="V30" s="58"/>
      <c r="W30" s="72"/>
      <c r="X30" s="73"/>
      <c r="Y30" s="58"/>
      <c r="Z30" s="72"/>
      <c r="AA30" s="73"/>
      <c r="AB30" s="58"/>
      <c r="AC30" s="79"/>
      <c r="AD30" s="73"/>
      <c r="AE30" s="58"/>
      <c r="AF30" s="72"/>
      <c r="AG30" s="73"/>
      <c r="AH30" s="58"/>
      <c r="AI30" s="72"/>
      <c r="AJ30" s="73"/>
      <c r="AK30" s="74"/>
      <c r="AL30" s="72"/>
      <c r="AM30" s="82"/>
      <c r="AN30" s="90"/>
      <c r="AO30" s="87"/>
      <c r="AP30" s="104"/>
      <c r="AQ30" s="58"/>
      <c r="AR30" s="105"/>
      <c r="AS30" s="104"/>
      <c r="AT30" s="58"/>
      <c r="AU30" s="105"/>
      <c r="AV30" s="106">
        <v>0</v>
      </c>
      <c r="AW30" s="58">
        <v>0</v>
      </c>
      <c r="AX30" s="115">
        <v>0</v>
      </c>
      <c r="AY30" s="116" t="s">
        <v>101</v>
      </c>
      <c r="AZ30" s="87">
        <v>0</v>
      </c>
      <c r="BA30" s="104">
        <v>0</v>
      </c>
      <c r="BB30" s="58">
        <v>0</v>
      </c>
      <c r="BC30" s="115">
        <v>0</v>
      </c>
      <c r="BD30" s="116" t="s">
        <v>101</v>
      </c>
      <c r="BE30" s="87">
        <v>0</v>
      </c>
      <c r="BF30" s="104">
        <v>0</v>
      </c>
      <c r="BG30" s="58">
        <v>0</v>
      </c>
      <c r="BH30" s="115">
        <v>0</v>
      </c>
      <c r="BI30" s="116" t="s">
        <v>101</v>
      </c>
      <c r="BJ30" s="105">
        <v>0</v>
      </c>
      <c r="BK30" s="104">
        <v>0</v>
      </c>
      <c r="BL30" s="74">
        <v>0</v>
      </c>
      <c r="BM30" s="115">
        <v>0</v>
      </c>
      <c r="BN30" s="116" t="s">
        <v>101</v>
      </c>
      <c r="BO30" s="105">
        <v>0</v>
      </c>
      <c r="BP30" s="104">
        <v>0</v>
      </c>
      <c r="BQ30" s="74">
        <f t="shared" si="18"/>
        <v>0</v>
      </c>
      <c r="BR30" s="102">
        <f t="shared" si="19"/>
        <v>0</v>
      </c>
      <c r="BS30" s="95" t="str">
        <f t="shared" si="20"/>
        <v>-</v>
      </c>
      <c r="BT30" s="105">
        <v>0</v>
      </c>
      <c r="BU30" s="104">
        <v>0</v>
      </c>
      <c r="BV30" s="74">
        <f t="shared" si="21"/>
        <v>0</v>
      </c>
      <c r="BW30" s="102">
        <f t="shared" si="22"/>
        <v>0</v>
      </c>
      <c r="BX30" s="95" t="str">
        <f t="shared" si="23"/>
        <v>-</v>
      </c>
      <c r="BY30" s="105">
        <v>0</v>
      </c>
      <c r="BZ30" s="104">
        <v>0</v>
      </c>
      <c r="CA30" s="74">
        <f t="shared" si="24"/>
        <v>0</v>
      </c>
      <c r="CB30" s="102">
        <f t="shared" si="25"/>
        <v>0</v>
      </c>
      <c r="CC30" s="95" t="str">
        <f t="shared" si="26"/>
        <v>-</v>
      </c>
      <c r="CD30" s="105">
        <v>0</v>
      </c>
      <c r="CE30" s="104">
        <v>0</v>
      </c>
      <c r="CF30" s="74">
        <f t="shared" si="27"/>
        <v>0</v>
      </c>
      <c r="CG30" s="102">
        <f t="shared" si="28"/>
        <v>0</v>
      </c>
      <c r="CH30" s="95" t="str">
        <f t="shared" si="29"/>
        <v>-</v>
      </c>
      <c r="CI30" s="105">
        <v>0</v>
      </c>
      <c r="CJ30" s="104">
        <v>0</v>
      </c>
      <c r="CK30" s="74">
        <f t="shared" si="30"/>
        <v>0</v>
      </c>
      <c r="CL30" s="102">
        <f t="shared" si="31"/>
        <v>0</v>
      </c>
      <c r="CM30" s="95" t="str">
        <f t="shared" si="32"/>
        <v>-</v>
      </c>
      <c r="CN30" s="105">
        <v>0</v>
      </c>
      <c r="CO30" s="104">
        <v>0</v>
      </c>
      <c r="CP30" s="74">
        <f t="shared" si="33"/>
        <v>0</v>
      </c>
      <c r="CQ30" s="102">
        <f t="shared" si="34"/>
        <v>0</v>
      </c>
      <c r="CR30" s="95" t="str">
        <f t="shared" si="35"/>
        <v>-</v>
      </c>
      <c r="CS30" s="105">
        <v>0</v>
      </c>
      <c r="CT30" s="104">
        <v>0</v>
      </c>
      <c r="CU30" s="74">
        <f t="shared" si="36"/>
        <v>0</v>
      </c>
      <c r="CV30" s="102">
        <f t="shared" si="37"/>
        <v>0</v>
      </c>
      <c r="CW30" s="95" t="str">
        <f t="shared" si="38"/>
        <v>-</v>
      </c>
      <c r="CX30" s="105">
        <v>0</v>
      </c>
      <c r="CY30" s="104">
        <v>0</v>
      </c>
      <c r="CZ30" s="74">
        <f t="shared" si="39"/>
        <v>0</v>
      </c>
      <c r="DA30" s="102">
        <f t="shared" si="40"/>
        <v>0</v>
      </c>
      <c r="DB30" s="95" t="str">
        <f t="shared" si="41"/>
        <v>-</v>
      </c>
      <c r="DC30" s="105">
        <v>0</v>
      </c>
      <c r="DD30" s="104">
        <v>0</v>
      </c>
      <c r="DE30" s="74">
        <f t="shared" si="42"/>
        <v>0</v>
      </c>
      <c r="DF30" s="102">
        <f t="shared" si="43"/>
        <v>0</v>
      </c>
      <c r="DG30" s="95" t="str">
        <f t="shared" si="44"/>
        <v>-</v>
      </c>
      <c r="DH30" s="105">
        <v>0</v>
      </c>
      <c r="DI30" s="104">
        <v>0</v>
      </c>
      <c r="DJ30" s="74">
        <f t="shared" si="45"/>
        <v>0</v>
      </c>
      <c r="DK30" s="102">
        <f t="shared" si="46"/>
        <v>0</v>
      </c>
      <c r="DL30" s="95" t="str">
        <f t="shared" si="47"/>
        <v>-</v>
      </c>
      <c r="DM30" s="105">
        <v>0</v>
      </c>
      <c r="DN30" s="104">
        <v>0</v>
      </c>
      <c r="DO30" s="74">
        <f t="shared" si="48"/>
        <v>0</v>
      </c>
      <c r="DP30" s="102">
        <f t="shared" si="49"/>
        <v>0</v>
      </c>
      <c r="DQ30" s="95" t="str">
        <f t="shared" si="50"/>
        <v>-</v>
      </c>
    </row>
    <row r="31" spans="1:121" ht="21.75" thickBot="1">
      <c r="A31" s="37" t="s">
        <v>20</v>
      </c>
      <c r="B31" s="40">
        <f t="shared" ref="B31:P31" si="58">SUM(B7:B26)</f>
        <v>19</v>
      </c>
      <c r="C31" s="38">
        <f t="shared" si="58"/>
        <v>5303809023.04</v>
      </c>
      <c r="D31" s="39">
        <f t="shared" si="58"/>
        <v>0.99999999999999989</v>
      </c>
      <c r="E31" s="68">
        <f t="shared" si="58"/>
        <v>27</v>
      </c>
      <c r="F31" s="38">
        <f t="shared" si="58"/>
        <v>13557424977.549999</v>
      </c>
      <c r="G31" s="39">
        <f t="shared" si="58"/>
        <v>1</v>
      </c>
      <c r="H31" s="40">
        <f t="shared" si="58"/>
        <v>30</v>
      </c>
      <c r="I31" s="38">
        <f t="shared" si="58"/>
        <v>24222650545.519997</v>
      </c>
      <c r="J31" s="64">
        <f t="shared" si="58"/>
        <v>1</v>
      </c>
      <c r="K31" s="93">
        <f t="shared" si="58"/>
        <v>49</v>
      </c>
      <c r="L31" s="98">
        <f t="shared" si="58"/>
        <v>47773702160.820007</v>
      </c>
      <c r="M31" s="99">
        <f t="shared" si="58"/>
        <v>0.99999999999999989</v>
      </c>
      <c r="N31" s="68">
        <f t="shared" si="58"/>
        <v>48</v>
      </c>
      <c r="O31" s="38">
        <f t="shared" si="58"/>
        <v>44275852904.230003</v>
      </c>
      <c r="P31" s="41">
        <f t="shared" si="58"/>
        <v>0.99999999999999989</v>
      </c>
      <c r="Q31" s="40">
        <v>52</v>
      </c>
      <c r="R31" s="38">
        <v>85497682850.759995</v>
      </c>
      <c r="S31" s="41">
        <f>SUM(S7:S26)</f>
        <v>0.98362010672026601</v>
      </c>
      <c r="T31" s="56">
        <v>52</v>
      </c>
      <c r="U31" s="57">
        <v>129580879772.38</v>
      </c>
      <c r="V31" s="41">
        <f>SUM(V7:V26)</f>
        <v>0.98465631552855215</v>
      </c>
      <c r="W31" s="56">
        <v>52</v>
      </c>
      <c r="X31" s="57">
        <v>148276507961.18997</v>
      </c>
      <c r="Y31" s="58">
        <f>SUM(Y7:Y26)</f>
        <v>0.98466913255641952</v>
      </c>
      <c r="Z31" s="56">
        <v>52</v>
      </c>
      <c r="AA31" s="57">
        <v>199605767271.12997</v>
      </c>
      <c r="AB31" s="58">
        <f>SUM(AB7:AB26)</f>
        <v>0.98394149905670802</v>
      </c>
      <c r="AC31" s="56">
        <v>52</v>
      </c>
      <c r="AD31" s="57">
        <v>213912633026.47003</v>
      </c>
      <c r="AE31" s="58">
        <f>SUM(AE7:AE26)</f>
        <v>0.99962163458864073</v>
      </c>
      <c r="AF31" s="56">
        <f>SUM(AF7:AF26)</f>
        <v>52</v>
      </c>
      <c r="AG31" s="57">
        <f>SUM(AG7:AG26)</f>
        <v>270943014583.75</v>
      </c>
      <c r="AH31" s="58">
        <f>SUM(AH7:AH26)</f>
        <v>1</v>
      </c>
      <c r="AI31" s="56">
        <f>SUM(AI7:AI27)</f>
        <v>53</v>
      </c>
      <c r="AJ31" s="57">
        <f>SUM(AJ7:AJ27)</f>
        <v>277312718523.58997</v>
      </c>
      <c r="AK31" s="58">
        <f>SUM(AK7:AK27)</f>
        <v>0.99999999999999989</v>
      </c>
      <c r="AL31" s="56">
        <f t="shared" ref="AL31:AQ31" si="59">SUM(AL7:AL28)</f>
        <v>77</v>
      </c>
      <c r="AM31" s="57">
        <f t="shared" si="59"/>
        <v>337205876801.31055</v>
      </c>
      <c r="AN31" s="83">
        <f t="shared" si="59"/>
        <v>0.99999999999999978</v>
      </c>
      <c r="AO31" s="100">
        <f t="shared" si="59"/>
        <v>83</v>
      </c>
      <c r="AP31" s="101">
        <f t="shared" si="59"/>
        <v>397125725980.1601</v>
      </c>
      <c r="AQ31" s="58">
        <f t="shared" si="59"/>
        <v>0.99999999999999978</v>
      </c>
      <c r="AR31" s="100">
        <v>90</v>
      </c>
      <c r="AS31" s="101">
        <v>382163502247.81</v>
      </c>
      <c r="AT31" s="58">
        <v>0.99999999999999989</v>
      </c>
      <c r="AU31" s="100">
        <v>93</v>
      </c>
      <c r="AV31" s="101">
        <v>406415990706.42999</v>
      </c>
      <c r="AW31" s="58">
        <v>1</v>
      </c>
      <c r="AX31" s="115">
        <v>19583956967.309875</v>
      </c>
      <c r="AY31" s="116">
        <v>5.0626512954501886E-2</v>
      </c>
      <c r="AZ31" s="100">
        <v>105</v>
      </c>
      <c r="BA31" s="101">
        <v>347289938568.5</v>
      </c>
      <c r="BB31" s="58">
        <v>0.99999999999999989</v>
      </c>
      <c r="BC31" s="115">
        <v>-2568487662.3198853</v>
      </c>
      <c r="BD31" s="116">
        <v>-7.3415057913320623E-3</v>
      </c>
      <c r="BE31" s="100">
        <v>106</v>
      </c>
      <c r="BF31" s="101">
        <v>365565185946.84003</v>
      </c>
      <c r="BG31" s="58">
        <v>1</v>
      </c>
      <c r="BH31" s="115">
        <v>14301546621.690002</v>
      </c>
      <c r="BI31" s="116">
        <v>4.071456598572578E-2</v>
      </c>
      <c r="BJ31" s="100">
        <v>106</v>
      </c>
      <c r="BK31" s="101">
        <v>332352451451.33997</v>
      </c>
      <c r="BL31" s="58">
        <v>0.99885512018069611</v>
      </c>
      <c r="BM31" s="115">
        <v>1109006793.2299805</v>
      </c>
      <c r="BN31" s="116">
        <v>3.3480112923431047E-3</v>
      </c>
      <c r="BO31" s="100">
        <f>SUM(BO7:BO30)</f>
        <v>106</v>
      </c>
      <c r="BP31" s="101">
        <f>SUM(BP7:BP30)</f>
        <v>322419702210.41003</v>
      </c>
      <c r="BQ31" s="58">
        <f>SUM(BQ7:BQ30)</f>
        <v>0.99942373586802857</v>
      </c>
      <c r="BR31" s="102">
        <f>IF(BP31&lt;0,"Error",IF(AND(BK31=0,BP31&gt;0),"New Comer",BP31-BK31))</f>
        <v>-9932749240.9299316</v>
      </c>
      <c r="BS31" s="95">
        <f t="shared" si="20"/>
        <v>-2.9886192196130663E-2</v>
      </c>
      <c r="BT31" s="100">
        <f>SUM(BT7:BT30)</f>
        <v>106</v>
      </c>
      <c r="BU31" s="101">
        <f>SUM(BU7:BU30)</f>
        <v>310441965828.41998</v>
      </c>
      <c r="BV31" s="58">
        <f>SUM(BV7:BV30)</f>
        <v>0.99929989049186707</v>
      </c>
      <c r="BW31" s="102">
        <f>IF(BU31&lt;0,"Error",IF(AND(BP31=0,BU31&gt;0),"New Comer",BU31-BP31))</f>
        <v>-11977736381.990051</v>
      </c>
      <c r="BX31" s="95">
        <f t="shared" si="23"/>
        <v>-3.7149517538396022E-2</v>
      </c>
      <c r="BY31" s="100">
        <f>SUM(BY7:BY30)</f>
        <v>106</v>
      </c>
      <c r="BZ31" s="101">
        <f>SUM(BZ7:BZ30)</f>
        <v>304613131374.53992</v>
      </c>
      <c r="CA31" s="58">
        <f>SUM(CA7:CA30)</f>
        <v>0.99825674900187167</v>
      </c>
      <c r="CB31" s="102">
        <f>IF(BZ31&lt;0,"Error",IF(AND(BU31=0,BZ31&gt;0),"New Comer",BZ31-BU31))</f>
        <v>-5828834453.8800659</v>
      </c>
      <c r="CC31" s="95">
        <f t="shared" si="26"/>
        <v>-1.8775923024213933E-2</v>
      </c>
      <c r="CD31" s="100">
        <f>SUM(CD7:CD30)</f>
        <v>106</v>
      </c>
      <c r="CE31" s="101">
        <f>SUM(CE7:CE30)</f>
        <v>297079563786.32007</v>
      </c>
      <c r="CF31" s="58">
        <f>SUM(CF7:CF30)</f>
        <v>0.99945166520303874</v>
      </c>
      <c r="CG31" s="102">
        <f>IF(CE31&lt;0,"Error",IF(AND(BZ31=0,CE31&gt;0),"New Comer",CE31-BZ31))</f>
        <v>-7533567588.2198486</v>
      </c>
      <c r="CH31" s="95">
        <f t="shared" si="29"/>
        <v>-2.4731591688858877E-2</v>
      </c>
      <c r="CI31" s="100">
        <f>SUM(CI7:CI30)</f>
        <v>106</v>
      </c>
      <c r="CJ31" s="101">
        <f>SUM(CJ7:CJ30)</f>
        <v>293466172810.81006</v>
      </c>
      <c r="CK31" s="58">
        <f>SUM(CK7:CK30)</f>
        <v>0.99867844306451115</v>
      </c>
      <c r="CL31" s="102">
        <f>IF(CJ31&lt;0,"Error",IF(AND(CE31=0,CJ31&gt;0),"New Comer",CJ31-CE31))</f>
        <v>-3613390975.5100098</v>
      </c>
      <c r="CM31" s="95">
        <f t="shared" si="32"/>
        <v>-1.2163041205045688E-2</v>
      </c>
      <c r="CN31" s="100">
        <f>SUM(CN7:CN30)</f>
        <v>106</v>
      </c>
      <c r="CO31" s="101">
        <f>SUM(CO7:CO30)</f>
        <v>286096276957.08002</v>
      </c>
      <c r="CP31" s="119">
        <f>SUM(CP7:CP30)</f>
        <v>0.99798870618468882</v>
      </c>
      <c r="CQ31" s="102">
        <f>IF(CO31&lt;0,"Error",IF(AND(CJ31=0,CO31&gt;0),"New Comer",CO31-CJ31))</f>
        <v>-7369895853.7300415</v>
      </c>
      <c r="CR31" s="95">
        <f t="shared" si="35"/>
        <v>-2.5113272112902839E-2</v>
      </c>
      <c r="CS31" s="100">
        <f>SUM(CS7:CS30)</f>
        <v>106</v>
      </c>
      <c r="CT31" s="101">
        <f>SUM(CT7:CT30)</f>
        <v>292186309881.17999</v>
      </c>
      <c r="CU31" s="119">
        <f>SUM(CU7:CU30)</f>
        <v>0.99765038558592278</v>
      </c>
      <c r="CV31" s="102">
        <f>IF(CT31&lt;0,"Error",IF(AND(CO31=0,CT31&gt;0),"New Comer",CT31-CO31))</f>
        <v>6090032924.0999756</v>
      </c>
      <c r="CW31" s="95">
        <f t="shared" si="38"/>
        <v>2.1286655628215669E-2</v>
      </c>
      <c r="CX31" s="100">
        <f>SUM(CX7:CX30)</f>
        <v>106</v>
      </c>
      <c r="CY31" s="101">
        <f>SUM(CY7:CY30)</f>
        <v>294424870536.64001</v>
      </c>
      <c r="CZ31" s="119">
        <f>SUM(CZ7:CZ30)</f>
        <v>0.9981981813672608</v>
      </c>
      <c r="DA31" s="102">
        <f>IF(CY31&lt;0,"Error",IF(AND(CT31=0,CY31&gt;0),"New Comer",CY31-CT31))</f>
        <v>2238560655.460022</v>
      </c>
      <c r="DB31" s="95">
        <f t="shared" si="41"/>
        <v>7.6614152674379281E-3</v>
      </c>
      <c r="DC31" s="100">
        <f>SUM(DC7:DC30)</f>
        <v>106</v>
      </c>
      <c r="DD31" s="101">
        <f>SUM(DD7:DD30)</f>
        <v>280724620376.42004</v>
      </c>
      <c r="DE31" s="119">
        <f>SUM(DE7:DE30)</f>
        <v>0.99855710767649164</v>
      </c>
      <c r="DF31" s="102">
        <f>IF(DD31&lt;0,"Error",IF(AND(CY31=0,DD31&gt;0),"New Comer",DD31-CY31))</f>
        <v>-13700250160.219971</v>
      </c>
      <c r="DG31" s="95">
        <f t="shared" si="44"/>
        <v>-4.653224483124984E-2</v>
      </c>
      <c r="DH31" s="100">
        <f>SUM(DH7:DH30)</f>
        <v>106</v>
      </c>
      <c r="DI31" s="101">
        <f>SUM(DI7:DI30)</f>
        <v>264741526142.72998</v>
      </c>
      <c r="DJ31" s="119">
        <f>SUM(DJ7:DJ30)</f>
        <v>0.99818825916579268</v>
      </c>
      <c r="DK31" s="102">
        <f>IF(DI31&lt;0,"Error",IF(AND(DD31=0,DI31&gt;0),"New Comer",DI31-DD31))</f>
        <v>-15983094233.690063</v>
      </c>
      <c r="DL31" s="95">
        <f t="shared" si="47"/>
        <v>-5.6935135266221175E-2</v>
      </c>
      <c r="DM31" s="100">
        <f>SUM(DM7:DM30)</f>
        <v>106</v>
      </c>
      <c r="DN31" s="101">
        <f>SUM(DN7:DN30)</f>
        <v>260732671354.47003</v>
      </c>
      <c r="DO31" s="119">
        <f>SUM(DO7:DO30)</f>
        <v>0.99796909942263456</v>
      </c>
      <c r="DP31" s="102">
        <f>IF(DN31&lt;0,"Error",IF(AND(DI31=0,DN31&gt;0),"New Comer",DN31-DI31))</f>
        <v>-4008854788.2599487</v>
      </c>
      <c r="DQ31" s="95">
        <f t="shared" si="50"/>
        <v>-1.5142523527263557E-2</v>
      </c>
    </row>
    <row r="32" spans="1:121">
      <c r="K32" s="94"/>
      <c r="M32" s="94"/>
      <c r="BC32" s="94"/>
      <c r="BD32" s="7"/>
      <c r="BH32" s="94"/>
      <c r="BI32" s="7"/>
    </row>
    <row r="33" spans="1:4" ht="21.75">
      <c r="A33" s="67" t="s">
        <v>137</v>
      </c>
      <c r="B33" s="42"/>
      <c r="C33" s="42"/>
      <c r="D33" s="42"/>
    </row>
    <row r="34" spans="1:4" ht="21.75">
      <c r="A34" s="63" t="s">
        <v>151</v>
      </c>
    </row>
    <row r="35" spans="1:4" ht="21.75">
      <c r="A35" s="63" t="s">
        <v>152</v>
      </c>
    </row>
  </sheetData>
  <mergeCells count="41">
    <mergeCell ref="DM3:DQ3"/>
    <mergeCell ref="DP4:DQ4"/>
    <mergeCell ref="DC3:DG3"/>
    <mergeCell ref="DF4:DG4"/>
    <mergeCell ref="CI3:CM3"/>
    <mergeCell ref="CL4:CM4"/>
    <mergeCell ref="CX3:DB3"/>
    <mergeCell ref="DA4:DB4"/>
    <mergeCell ref="CB4:CC4"/>
    <mergeCell ref="BO3:BS3"/>
    <mergeCell ref="BR4:BS4"/>
    <mergeCell ref="BM4:BN4"/>
    <mergeCell ref="CN3:CR3"/>
    <mergeCell ref="CQ4:CR4"/>
    <mergeCell ref="CD3:CH3"/>
    <mergeCell ref="CG4:CH4"/>
    <mergeCell ref="BT3:BX3"/>
    <mergeCell ref="BW4:BX4"/>
    <mergeCell ref="N3:P3"/>
    <mergeCell ref="Q3:S3"/>
    <mergeCell ref="T3:V3"/>
    <mergeCell ref="W3:Y3"/>
    <mergeCell ref="AF3:AH3"/>
    <mergeCell ref="Z3:AB3"/>
    <mergeCell ref="AC3:AE3"/>
    <mergeCell ref="DH3:DL3"/>
    <mergeCell ref="DK4:DL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CS3:CW3"/>
    <mergeCell ref="CV4:CW4"/>
    <mergeCell ref="AZ3:BD3"/>
    <mergeCell ref="BJ3:BN3"/>
    <mergeCell ref="BY3:CC3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1"/>
  <sheetViews>
    <sheetView workbookViewId="0">
      <selection activeCell="A5" sqref="A5"/>
    </sheetView>
  </sheetViews>
  <sheetFormatPr defaultRowHeight="12.75"/>
  <cols>
    <col min="1" max="1" width="57.5703125" style="66" customWidth="1"/>
    <col min="2" max="2" width="54.7109375" style="66" customWidth="1"/>
    <col min="3" max="3" width="50.7109375" style="66" customWidth="1"/>
    <col min="4" max="4" width="10.140625" style="65" bestFit="1" customWidth="1"/>
    <col min="5" max="16384" width="9.140625" style="66"/>
  </cols>
  <sheetData>
    <row r="1" spans="1:4" s="107" customFormat="1" ht="15.75">
      <c r="A1" s="75" t="s">
        <v>33</v>
      </c>
      <c r="B1" s="75" t="s">
        <v>34</v>
      </c>
      <c r="C1" s="75" t="s">
        <v>35</v>
      </c>
      <c r="D1" s="76" t="s">
        <v>36</v>
      </c>
    </row>
    <row r="2" spans="1:4">
      <c r="A2" s="66" t="s">
        <v>37</v>
      </c>
      <c r="B2" s="66" t="s">
        <v>38</v>
      </c>
      <c r="C2" s="66" t="s">
        <v>39</v>
      </c>
    </row>
    <row r="3" spans="1:4">
      <c r="A3" s="66" t="s">
        <v>40</v>
      </c>
      <c r="B3" s="66" t="s">
        <v>41</v>
      </c>
      <c r="C3" s="66" t="s">
        <v>42</v>
      </c>
      <c r="D3" s="65">
        <v>3</v>
      </c>
    </row>
    <row r="4" spans="1:4">
      <c r="A4" s="66" t="s">
        <v>43</v>
      </c>
      <c r="B4" s="66" t="s">
        <v>44</v>
      </c>
      <c r="C4" s="66" t="s">
        <v>45</v>
      </c>
    </row>
    <row r="5" spans="1:4">
      <c r="A5" s="59" t="s">
        <v>109</v>
      </c>
      <c r="B5" s="66" t="s">
        <v>110</v>
      </c>
      <c r="C5" s="66" t="s">
        <v>111</v>
      </c>
      <c r="D5" s="65" t="s">
        <v>112</v>
      </c>
    </row>
    <row r="6" spans="1:4">
      <c r="A6" s="66" t="s">
        <v>46</v>
      </c>
      <c r="B6" s="66" t="s">
        <v>47</v>
      </c>
      <c r="C6" s="66" t="s">
        <v>48</v>
      </c>
    </row>
    <row r="7" spans="1:4">
      <c r="A7" s="66" t="s">
        <v>49</v>
      </c>
      <c r="B7" s="66" t="s">
        <v>50</v>
      </c>
      <c r="C7" s="66" t="s">
        <v>51</v>
      </c>
    </row>
    <row r="8" spans="1:4">
      <c r="A8" s="66" t="s">
        <v>138</v>
      </c>
      <c r="B8" s="66" t="s">
        <v>139</v>
      </c>
      <c r="C8" s="66" t="s">
        <v>140</v>
      </c>
      <c r="D8" s="65">
        <v>23</v>
      </c>
    </row>
    <row r="9" spans="1:4">
      <c r="A9" s="66" t="s">
        <v>113</v>
      </c>
      <c r="B9" s="66" t="s">
        <v>114</v>
      </c>
      <c r="C9" s="66" t="s">
        <v>115</v>
      </c>
      <c r="D9" s="65" t="s">
        <v>87</v>
      </c>
    </row>
    <row r="10" spans="1:4">
      <c r="A10" s="66" t="s">
        <v>141</v>
      </c>
      <c r="B10" s="66" t="s">
        <v>142</v>
      </c>
      <c r="C10" s="66" t="s">
        <v>116</v>
      </c>
      <c r="D10" s="65" t="s">
        <v>143</v>
      </c>
    </row>
    <row r="11" spans="1:4">
      <c r="A11" s="66" t="s">
        <v>52</v>
      </c>
      <c r="B11" s="66" t="s">
        <v>53</v>
      </c>
      <c r="C11" s="66" t="s">
        <v>54</v>
      </c>
      <c r="D11" s="65">
        <v>4</v>
      </c>
    </row>
    <row r="12" spans="1:4">
      <c r="A12" s="66" t="s">
        <v>117</v>
      </c>
      <c r="B12" s="77" t="s">
        <v>118</v>
      </c>
      <c r="C12" s="66" t="s">
        <v>55</v>
      </c>
      <c r="D12" s="65">
        <v>22</v>
      </c>
    </row>
    <row r="13" spans="1:4">
      <c r="A13" s="66" t="s">
        <v>56</v>
      </c>
      <c r="B13" s="66" t="s">
        <v>57</v>
      </c>
      <c r="C13" s="66" t="s">
        <v>58</v>
      </c>
    </row>
    <row r="14" spans="1:4">
      <c r="A14" s="66" t="s">
        <v>59</v>
      </c>
      <c r="B14" s="66" t="s">
        <v>60</v>
      </c>
      <c r="C14" s="59" t="s">
        <v>61</v>
      </c>
    </row>
    <row r="15" spans="1:4">
      <c r="A15" s="66" t="s">
        <v>62</v>
      </c>
      <c r="B15" s="66" t="s">
        <v>63</v>
      </c>
      <c r="C15" s="66" t="s">
        <v>64</v>
      </c>
      <c r="D15" s="65">
        <v>8</v>
      </c>
    </row>
    <row r="16" spans="1:4">
      <c r="A16" s="66" t="s">
        <v>119</v>
      </c>
      <c r="B16" s="66" t="s">
        <v>120</v>
      </c>
      <c r="C16" s="77" t="s">
        <v>121</v>
      </c>
      <c r="D16" s="65" t="s">
        <v>122</v>
      </c>
    </row>
    <row r="17" spans="1:4">
      <c r="A17" s="66" t="s">
        <v>65</v>
      </c>
      <c r="B17" s="66" t="s">
        <v>66</v>
      </c>
      <c r="C17" s="66" t="s">
        <v>67</v>
      </c>
    </row>
    <row r="18" spans="1:4" hidden="1">
      <c r="A18" s="66" t="s">
        <v>68</v>
      </c>
      <c r="B18" s="66" t="s">
        <v>69</v>
      </c>
      <c r="C18" s="66" t="s">
        <v>70</v>
      </c>
    </row>
    <row r="19" spans="1:4">
      <c r="A19" s="66" t="s">
        <v>71</v>
      </c>
      <c r="B19" s="66" t="s">
        <v>72</v>
      </c>
      <c r="C19" s="66" t="s">
        <v>73</v>
      </c>
    </row>
    <row r="20" spans="1:4">
      <c r="A20" s="66" t="s">
        <v>123</v>
      </c>
      <c r="B20" s="66" t="s">
        <v>74</v>
      </c>
      <c r="C20" s="66" t="s">
        <v>75</v>
      </c>
      <c r="D20" s="65">
        <v>15</v>
      </c>
    </row>
    <row r="21" spans="1:4">
      <c r="A21" s="66" t="s">
        <v>93</v>
      </c>
      <c r="B21" s="66" t="s">
        <v>95</v>
      </c>
      <c r="C21" s="66" t="s">
        <v>96</v>
      </c>
      <c r="D21" s="65">
        <v>13</v>
      </c>
    </row>
    <row r="22" spans="1:4">
      <c r="A22" s="66" t="s">
        <v>94</v>
      </c>
      <c r="B22" s="66" t="s">
        <v>97</v>
      </c>
      <c r="C22" s="66" t="s">
        <v>98</v>
      </c>
    </row>
    <row r="23" spans="1:4">
      <c r="A23" s="66" t="s">
        <v>144</v>
      </c>
      <c r="B23" s="66" t="s">
        <v>145</v>
      </c>
      <c r="C23" s="66" t="s">
        <v>146</v>
      </c>
      <c r="D23" s="65" t="s">
        <v>147</v>
      </c>
    </row>
    <row r="24" spans="1:4">
      <c r="A24" s="66" t="s">
        <v>124</v>
      </c>
      <c r="B24" s="66" t="s">
        <v>125</v>
      </c>
      <c r="C24" s="66" t="s">
        <v>126</v>
      </c>
    </row>
    <row r="26" spans="1:4" ht="21">
      <c r="A26" s="60" t="s">
        <v>76</v>
      </c>
    </row>
    <row r="27" spans="1:4" ht="21.75">
      <c r="A27" s="61" t="s">
        <v>77</v>
      </c>
    </row>
    <row r="28" spans="1:4" ht="21.75">
      <c r="A28" s="62" t="s">
        <v>78</v>
      </c>
    </row>
    <row r="29" spans="1:4" ht="21.75">
      <c r="A29" s="61" t="s">
        <v>79</v>
      </c>
    </row>
    <row r="30" spans="1:4" ht="21.75">
      <c r="A30" s="61" t="s">
        <v>80</v>
      </c>
    </row>
    <row r="31" spans="1:4" ht="21.75">
      <c r="A31" s="61" t="s">
        <v>81</v>
      </c>
    </row>
    <row r="32" spans="1:4" ht="21.75">
      <c r="A32" s="61" t="s">
        <v>82</v>
      </c>
    </row>
    <row r="33" spans="1:1" ht="21.75">
      <c r="A33" s="61" t="s">
        <v>91</v>
      </c>
    </row>
    <row r="34" spans="1:1" ht="21.75">
      <c r="A34" s="63" t="s">
        <v>83</v>
      </c>
    </row>
    <row r="35" spans="1:1" ht="21.75">
      <c r="A35" s="63" t="s">
        <v>84</v>
      </c>
    </row>
    <row r="36" spans="1:1" ht="21.75">
      <c r="A36" s="61" t="s">
        <v>90</v>
      </c>
    </row>
    <row r="37" spans="1:1" ht="21.75">
      <c r="A37" s="61" t="s">
        <v>88</v>
      </c>
    </row>
    <row r="38" spans="1:1" ht="21.75">
      <c r="A38" s="61" t="s">
        <v>89</v>
      </c>
    </row>
    <row r="39" spans="1:1" ht="21.75">
      <c r="A39" s="63" t="s">
        <v>99</v>
      </c>
    </row>
    <row r="40" spans="1:1" ht="21.75">
      <c r="A40" s="61" t="s">
        <v>100</v>
      </c>
    </row>
    <row r="41" spans="1:1" ht="21.75">
      <c r="A41" s="61" t="s">
        <v>127</v>
      </c>
    </row>
    <row r="42" spans="1:1" ht="21.75">
      <c r="A42" s="63" t="s">
        <v>128</v>
      </c>
    </row>
    <row r="43" spans="1:1" ht="21.75">
      <c r="A43" s="63" t="s">
        <v>129</v>
      </c>
    </row>
    <row r="44" spans="1:1" ht="21.75">
      <c r="A44" s="63" t="s">
        <v>130</v>
      </c>
    </row>
    <row r="45" spans="1:1" ht="21.75">
      <c r="A45" s="63" t="s">
        <v>131</v>
      </c>
    </row>
    <row r="46" spans="1:1" ht="21.75">
      <c r="A46" s="63" t="s">
        <v>132</v>
      </c>
    </row>
    <row r="47" spans="1:1" ht="21.75">
      <c r="A47" s="63" t="s">
        <v>133</v>
      </c>
    </row>
    <row r="48" spans="1:1" ht="21.75">
      <c r="A48" s="63" t="s">
        <v>134</v>
      </c>
    </row>
    <row r="49" spans="1:1" ht="21.75">
      <c r="A49" s="63" t="s">
        <v>148</v>
      </c>
    </row>
    <row r="50" spans="1:1" ht="21.75">
      <c r="A50" s="63" t="s">
        <v>149</v>
      </c>
    </row>
    <row r="51" spans="1:1" ht="21.75">
      <c r="A51" s="63" t="s">
        <v>150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LTF2022</vt:lpstr>
      <vt:lpstr>AMC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2023-12-06T04:56:50Z</dcterms:modified>
</cp:coreProperties>
</file>