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41" firstSheet="9" activeTab="10"/>
  </bookViews>
  <sheets>
    <sheet name="December_2019" sheetId="1" r:id="rId1"/>
    <sheet name="January_2020" sheetId="2" r:id="rId2"/>
    <sheet name="February_2020" sheetId="3" r:id="rId3"/>
    <sheet name="March_2020" sheetId="4" r:id="rId4"/>
    <sheet name="April_2020" sheetId="5" r:id="rId5"/>
    <sheet name="May_2020" sheetId="6" r:id="rId6"/>
    <sheet name="June_2020" sheetId="7" r:id="rId7"/>
    <sheet name="July_2020" sheetId="8" r:id="rId8"/>
    <sheet name="August_2020" sheetId="9" r:id="rId9"/>
    <sheet name="September_2020 " sheetId="10" r:id="rId10"/>
    <sheet name="October_2020 " sheetId="11" r:id="rId11"/>
    <sheet name="November_2020 " sheetId="12" r:id="rId12"/>
    <sheet name="December_2020 " sheetId="13" r:id="rId13"/>
    <sheet name="PRIVATE fund management" sheetId="14" r:id="rId14"/>
    <sheet name="data" sheetId="15" r:id="rId15"/>
  </sheets>
  <externalReferences>
    <externalReference r:id="rId18"/>
  </externalReferences>
  <definedNames>
    <definedName name="_xlnm.Print_Area" localSheetId="4">'April_2020'!$A$1:$N$35</definedName>
    <definedName name="_xlnm.Print_Area" localSheetId="8">'August_2020'!$A$1:$N$36</definedName>
    <definedName name="_xlnm.Print_Area" localSheetId="0">'December_2019'!$A$1:$N$35</definedName>
    <definedName name="_xlnm.Print_Area" localSheetId="12">'December_2020 '!$A$1:$N$36</definedName>
    <definedName name="_xlnm.Print_Area" localSheetId="2">'February_2020'!$A$1:$N$35</definedName>
    <definedName name="_xlnm.Print_Area" localSheetId="1">'January_2020'!$A$1:$N$35</definedName>
    <definedName name="_xlnm.Print_Area" localSheetId="7">'July_2020'!$A$1:$N$35</definedName>
    <definedName name="_xlnm.Print_Area" localSheetId="6">'June_2020'!$A$1:$N$35</definedName>
    <definedName name="_xlnm.Print_Area" localSheetId="3">'March_2020'!$A$1:$N$35</definedName>
    <definedName name="_xlnm.Print_Area" localSheetId="5">'May_2020'!$A$1:$N$35</definedName>
    <definedName name="_xlnm.Print_Area" localSheetId="11">'November_2020 '!$A$1:$N$36</definedName>
    <definedName name="_xlnm.Print_Area" localSheetId="10">'October_2020 '!$A$1:$N$36</definedName>
    <definedName name="_xlnm.Print_Area" localSheetId="9">'September_2020 '!$A$1:$N$36</definedName>
  </definedNames>
  <calcPr fullCalcOnLoad="1"/>
</workbook>
</file>

<file path=xl/sharedStrings.xml><?xml version="1.0" encoding="utf-8"?>
<sst xmlns="http://schemas.openxmlformats.org/spreadsheetml/2006/main" count="1010" uniqueCount="153">
  <si>
    <t>รายงานแสดงการจัดการกองทุนส่วนบุคคล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</si>
  <si>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</si>
  <si>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</si>
  <si>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</si>
  <si>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</si>
  <si>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</si>
  <si>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</si>
  <si>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</si>
  <si>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</si>
  <si>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</si>
  <si>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</si>
  <si>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</si>
  <si>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</si>
  <si>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</si>
  <si>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ธนชาต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</si>
  <si>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</si>
  <si>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บริษัทหลักทรัพย์จัดการกองทุน แมนูไลฟ์ (ประเทศไทย) จำกัด</t>
  </si>
  <si>
    <t xml:space="preserve"> บริษัทหลักทรัพย์จัดการกองทุน สยาม ไนท์ ฟันด์ แมเนจเม้นท์ จำกัด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</si>
  <si>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</si>
  <si>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</si>
  <si>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</si>
  <si>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>No. of Funds</t>
  </si>
  <si>
    <t>Amount of Funds (Million Baht)</t>
  </si>
  <si>
    <t xml:space="preserve"> บริษัทหลักทรัพย์จัดการกองทุนรวม บัวหลวง จำกัด</t>
  </si>
  <si>
    <t xml:space="preserve"> บริษัทหลักทรัพย์จัดการกองทุน ทหารไทย จำกัด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</si>
  <si>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</si>
  <si>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</si>
  <si>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 บริษัทหลักทรัพย์จัดการกองทุน ยูโอบี (ประเทศไทย) จำกัด</t>
  </si>
  <si>
    <t xml:space="preserve"> บริษัทหลักทรัพย์จัดการกองทุน ภัทร จำกัด</t>
  </si>
  <si>
    <t xml:space="preserve"> บริษัทหลักทรัพย์จัดการกองทุน กรุงศรี จำกัด </t>
  </si>
  <si>
    <t xml:space="preserve"> บริษัทหลักทรัพย์จัดการกองทุน บางกอก แคปปิตอล จำกัด *</t>
  </si>
  <si>
    <t>* บริษัทหลักทรัพย์จัดการกองทุน บางกอก แคปปิตอล จำกัด รับโอนกองทุนมาจาก บริษัทหลักทรัพย์ บัวหลวง จำกัด ตั้งแต่วันที่ 1 มกราคม 2558</t>
  </si>
  <si>
    <t xml:space="preserve"> บริษัทหลักทรัพย์จัดการกองทุน เมอร์ชั่น พาร์ทเนอร์ จำกัด **</t>
  </si>
  <si>
    <t>** บริษัทหลักทรัพย์จัดการกองทุน เมอร์ชั่น พาร์ทเนอร์ จำกัด  รับโอนกองทุนมาจาก บริษัทหลักทรัพย์ เมอร์ชั่น พาร์ทเนอร์ (มหาชน) ณ วันที่ 31 ธันวาคม 2557</t>
  </si>
  <si>
    <t>SCB Asset Management Co., Ltd.</t>
  </si>
  <si>
    <t>Kasikorn Asset Management Co.,Ltd.</t>
  </si>
  <si>
    <t>UOB Asset Management (Thailand) Co., Ltd.</t>
  </si>
  <si>
    <t>Krungsri Fund Management Co., Ltd.</t>
  </si>
  <si>
    <t>MFC Asset Management Public Co.,Ltd.</t>
  </si>
  <si>
    <t>One Asset Management Limited</t>
  </si>
  <si>
    <t>TISCO Asset Management Co., Ltd.</t>
  </si>
  <si>
    <t>Krung Thai Asset Management PLC.</t>
  </si>
  <si>
    <t>BBL Asset Management Co.,Ltd.</t>
  </si>
  <si>
    <t>Thanachart Fund Management Co.,Ltd.</t>
  </si>
  <si>
    <t>Phatra Asset Management Company Limited</t>
  </si>
  <si>
    <t>Manulife Asset Management (Thailand) Co.,Ltd.</t>
  </si>
  <si>
    <t>Siam Knight Fund Management Securities Co.,Ltd.</t>
  </si>
  <si>
    <t>Bangkok Capital Asset Management Company Limited *</t>
  </si>
  <si>
    <t>Merchant Partners Asset Management Limited **</t>
  </si>
  <si>
    <t>English Name</t>
  </si>
  <si>
    <t>note:เอาบรรทัดของบริษัทหลักทรัพย์ บัวหลวง จำกัด (มหาชน) และ บริษัทหลักทรัพย์จัดการกองทุน ฟินันซ่า  จำกัด ออกไป</t>
  </si>
  <si>
    <t xml:space="preserve"> บริษัทหลักทรัพย์จัดการกองทุน แอสเซท พลัส จำกัด *****</t>
  </si>
  <si>
    <t>Asset Plus Fund Management Co., Ltd.*****</t>
  </si>
  <si>
    <t>บริษัทหลักทรัพย์จัดการกองทุน ทาลิส จำกัด ******</t>
  </si>
  <si>
    <t>Talis Asset Management Company Limited ******</t>
  </si>
  <si>
    <t>**** บริษัทหลักทรัพย์จัดการกองทุนรวม เมย์แบงก์ (ประเทศไทย) จำกัด เริ่มเป็นสมาชิกกลุ่มกองทุนส่วนบุคคล ตั้งแต่เดือนมกราคม 2559  และ โอนย้ายกองทุนทั้งหมดไปยัง บริษัทหลักทรัพย์จัดการกองทุน แอสเซท พลัส จำกัด ในเดือนมิถุนายน 2559</t>
  </si>
  <si>
    <t xml:space="preserve">***** บริษัทหลักทรัพย์จัดการกองทุน แอสเซท พลัส จำกัด  รับโอนกองทุนทั้งหมดมาจาก บริษัทหลักทรัพย์จัดการกองทุนรวม เมย์แบงก์ (ประเทศไทย) จำกัด ในเดือน มิถุนายน 2559 </t>
  </si>
  <si>
    <t>Land and Houses Fund Management Co., Ltd. *******</t>
  </si>
  <si>
    <t>บริษัทหลักทรัพย์จัดการกองทุน เดนาลี เพรสทีจ จำกัด ********</t>
  </si>
  <si>
    <t>******* บริษัทหลักทรัพย์จัดการกองทุน แลนด์ แอนด์ เฮ้าส์ จำกัด จำกัด เริ่มเป็นสมาชิกกองทุนส่วนบุคคล ตั้งแต่เดือนมกราคม 2560</t>
  </si>
  <si>
    <t>******** บริษัทหลักทรัพย์จัดการกองทุน เดนาลี เพรสทีจ จำกัด เริ่มเป็นสมาชิกกองทุนส่วนบุคคล ตั้งแต่เดือนมกราคม 2560</t>
  </si>
  <si>
    <t>และได้ดำเนินการจดทะเบียนเปลี่ยนแปลงชื่อ เป็นบริษัทหลักทรัพย์จัดการกองทุน แคปปิตอล ลิ้งค์ จำกัด มีผลตั้งแต่ วันที่ 29 สิงหาคม 2559 เป็นต้นไป  (เป็นสมาชิกกองทุนส่วนบุคคลถึงเดือนธันวาคม 2559)</t>
  </si>
  <si>
    <t>บริษัทหลักทรัพย์จัดการกองทุน แลนด์ แอนด์ เฮ้าส์ จำกัด *******</t>
  </si>
  <si>
    <t>Denali Prestige Asset Management Limited ********</t>
  </si>
  <si>
    <t>****** บริษัทหลักทรัพย์จัดการกองทุน ทาลิส จำกัด ส่งข้อมูลให้สมาคมครั้งแรก เดือนสิงหาคม 2559</t>
  </si>
  <si>
    <t xml:space="preserve"> บริษัทหลักทรัพย์จัดการกองทุน วรรณ จำกัด</t>
  </si>
  <si>
    <t>บริษัท หลักทรัพย์จัดการกองทุน อเบอร์ดีน สแตนดาร์ด (ประเทศไทย) จำกัด</t>
  </si>
  <si>
    <t>Aberdeen Standard Asset Management (Thailand) Co.,Ltd.</t>
  </si>
  <si>
    <t xml:space="preserve"> บริษัทหลักทรัพย์จัดการกองทุน อินโนเทค จำกัด</t>
  </si>
  <si>
    <t>Innotech Asset Management Co.,Ltd.</t>
  </si>
  <si>
    <t>ธันวาคม 2561</t>
  </si>
  <si>
    <t>Dec 19</t>
  </si>
  <si>
    <t>บริษัทหลักทรัพย์ เคทีบี (ประเทศไทย) จำกัด (มหาชน) *********</t>
  </si>
  <si>
    <t>********* บริษัทหลักทรัพย์ เคทีบี (ประเทศไทย) จำกัด (มหาชน) เริ่มเป็นสมาชิกกองทุนส่วนบุคคล ตั้งแต่เดือนกุมภาพันธ์ 2562</t>
  </si>
  <si>
    <t>**********  บริษัทหลักทรัพย์ ฟิลลิป (ประเทศไทย) จำกัด (มหาชน) ได้สิ้นสุดการเป็นสมาชิกกองทุนส่วนบุคคลตั้งแต่เดือนมกราคม 2562</t>
  </si>
  <si>
    <t>KTB Securities (Thailand) Public Company Limited *********</t>
  </si>
  <si>
    <t xml:space="preserve"> บริษัทหลักทรัพย์จัดการกองทุน พรินซิเพิล จำกัด ***</t>
  </si>
  <si>
    <t>*** บริษัทหลักทรัพย์จัดการกองทุน ซีไอเอ็มบี-พรินซิเพิล จำกัด ควบรวมกิจการกับ บริษัทหลักทรัพย์จัดการกองทุน ฟินันซ่า  จำกัด ตั้งแต่เดือนกันยายน 2558 และบริษัทหลักทรัพย์จัดการกองทุน ซีไอเอ็มบี-พรินซิเพิล จำกัด ได้เปลี่ยนชื่อเป็น บริษัทหลักทรัพย์จัดการกองทุน พรินซิเพิล จำกัด</t>
  </si>
  <si>
    <t>Principal Asset Management Company Limited ***</t>
  </si>
  <si>
    <t>TMB Eastspring Asset Management Co.,Ltd.</t>
  </si>
  <si>
    <t>พฤศจิกายน 2562</t>
  </si>
  <si>
    <t>ณ 30 ธันวาคม 2562</t>
  </si>
  <si>
    <t>ธันวาคม 2562</t>
  </si>
  <si>
    <t>วันที่เผยแพร่  :  24 มกราคม 2563</t>
  </si>
  <si>
    <t>มกราคม 2563</t>
  </si>
  <si>
    <t>ณ 31 มกราคม 2563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</si>
  <si>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</si>
  <si>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</si>
  <si>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</si>
  <si>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</si>
  <si>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</si>
  <si>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</si>
  <si>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</si>
  <si>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</si>
  <si>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</si>
  <si>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</si>
  <si>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</si>
  <si>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Dec 20</t>
  </si>
  <si>
    <t>วันที่เผยแพร่  :  24 กุมภาพันธ์ 2563</t>
  </si>
  <si>
    <t>กุมภาพันธ์ 2563</t>
  </si>
  <si>
    <t>วันที่เผยแพร่  :  24 มีนาคม 2563</t>
  </si>
  <si>
    <t>ณ 29 กุมภาพันธ์ 2563</t>
  </si>
  <si>
    <t>ณ 31 มีนาคม 2563</t>
  </si>
  <si>
    <t>มีนาคม 2563</t>
  </si>
  <si>
    <t>วันที่เผยแพร่  :  24 เมษายน 2563</t>
  </si>
  <si>
    <t xml:space="preserve"> บริษัทหลักทรัพย์จัดการกองทุน บัวหลวง จำกัด</t>
  </si>
  <si>
    <t>new</t>
  </si>
  <si>
    <t>ณ 30 เมษายน 2563</t>
  </si>
  <si>
    <t>เมษายน 2563</t>
  </si>
  <si>
    <t>วันที่เผยแพร่  :  25 พฤษภาคม 2563</t>
  </si>
  <si>
    <t>ณ 31 พฤษภาคม 2563</t>
  </si>
  <si>
    <t>พฤษภาคม 2563</t>
  </si>
  <si>
    <t>วันที่เผยแพร่  :  25 มิถุนายน 2563</t>
  </si>
  <si>
    <t>ณ 30 มิถุนายน 2563</t>
  </si>
  <si>
    <t>มิถุนายน 2563</t>
  </si>
  <si>
    <t>วันที่เผยแพร่  :  24 กรกฎาคม 2563</t>
  </si>
  <si>
    <t>ณ 31 กรกฎาคม 2563</t>
  </si>
  <si>
    <t>กรกฎาคม 2563</t>
  </si>
  <si>
    <t>วันที่เผยแพร่  :  25 สิงหาคม 2563</t>
  </si>
  <si>
    <t>ณ 31 สิงหาคม 2563</t>
  </si>
  <si>
    <t>สิงหาคม 2563</t>
  </si>
  <si>
    <t>บริษัท หลักทรัพย์จัดการกองทุน เอไอเอ (ประเทศไทย) จำกัด</t>
  </si>
  <si>
    <t>วันที่เผยแพร่  :  24 กันยายน 2563</t>
  </si>
  <si>
    <t>ณ 30 กันยายน 2563</t>
  </si>
  <si>
    <t>กันยายน 2563</t>
  </si>
  <si>
    <t>ณ 31 ตุลาคม 2563</t>
  </si>
  <si>
    <t>ตุลาคม 2563</t>
  </si>
  <si>
    <t>พฤศจิกายน 2563</t>
  </si>
  <si>
    <t>ณ 31 ธันวาคม 2563</t>
  </si>
  <si>
    <t>ธันวาคม 2563</t>
  </si>
  <si>
    <t xml:space="preserve"> บริษัทหลักทรัพย์จัดการกองทุน เกียรตินาคินภัทร จำกัด</t>
  </si>
  <si>
    <t>วันที่เผยแพร่  :  25 มกราคม 2564</t>
  </si>
  <si>
    <t xml:space="preserve"> บริษัทหลักทรัพย์จัดการกองทุน บางกอก แคปปิตอล จำกัด </t>
  </si>
  <si>
    <t xml:space="preserve">บริษัทหลักทรัพย์จัดการกองทุน ทาลิส จำกัด </t>
  </si>
  <si>
    <t xml:space="preserve">บริษัทหลักทรัพย์จัดการกองทุน เดนาลี เพรสทีจ จำกัด </t>
  </si>
  <si>
    <t xml:space="preserve">บริษัทหลักทรัพย์จัดการกองทุน แลนด์ แอนด์ เฮ้าส์ จำกัด </t>
  </si>
  <si>
    <t xml:space="preserve"> บริษัทหลักทรัพย์จัดการกองทุน แอสเซท พลัส จำกัด </t>
  </si>
  <si>
    <t xml:space="preserve"> บริษัทหลักทรัพย์จัดการกองทุน พรินซิเพิล จำกัด </t>
  </si>
  <si>
    <t xml:space="preserve">บริษัทหลักทรัพย์ เคทีบี (ประเทศไทย) จำกัด (มหาชน) </t>
  </si>
  <si>
    <t xml:space="preserve"> บริษัทหลักทรัพย์จัดการกองทุน เมอร์ชั่น พาร์ทเนอร์ จำกัด </t>
  </si>
  <si>
    <t xml:space="preserve"> บริษัทหลักทรัพย์จัดการกองทุน บางกอก แคปปิตอล จำกัด รับโอนกองทุนมาจาก บริษัทหลักทรัพย์ บัวหลวง จำกัด ตั้งแต่วันที่ 1 มกราคม 2558</t>
  </si>
  <si>
    <t xml:space="preserve"> บริษัทหลักทรัพย์จัดการกองทุน เมอร์ชั่น พาร์ทเนอร์ จำกัด  รับโอนกองทุนมาจาก บริษัทหลักทรัพย์ เมอร์ชั่น พาร์ทเนอร์ (มหาชน) ณ วันที่ 31 ธันวาคม 2557</t>
  </si>
  <si>
    <t xml:space="preserve"> บริษัทหลักทรัพย์จัดการกองทุน ซีไอเอ็มบี-พรินซิเพิล จำกัด ควบรวมกิจการกับ บริษัทหลักทรัพย์จัดการกองทุน ฟินันซ่า  จำกัด ตั้งแต่เดือนกันยายน 2558 และบริษัทหลักทรัพย์จัดการกองทุน ซีไอเอ็มบี-พรินซิเพิล จำกัด ได้เปลี่ยนชื่อเป็น บริษัทหลักทรัพย์จัดการกองทุน พรินซิเพิล จำกัด</t>
  </si>
  <si>
    <t xml:space="preserve"> บริษัทหลักทรัพย์จัดการกองทุนรวม เมย์แบงก์ (ประเทศไทย) จำกัด เริ่มเป็นสมาชิกกลุ่มกองทุนส่วนบุคคล ตั้งแต่เดือนมกราคม 2559  และ โอนย้ายกองทุนทั้งหมดไปยัง บริษัทหลักทรัพย์จัดการกองทุน แอสเซท พลัส จำกัด ในเดือนมิถุนายน 2559</t>
  </si>
  <si>
    <t xml:space="preserve"> บริษัทหลักทรัพย์จัดการกองทุน แอสเซท พลัส จำกัด  รับโอนกองทุนทั้งหมดมาจาก บริษัทหลักทรัพย์จัดการกองทุนรวม เมย์แบงก์ (ประเทศไทย) จำกัด ในเดือน มิถุนายน 2559 </t>
  </si>
  <si>
    <t xml:space="preserve"> บริษัทหลักทรัพย์จัดการกองทุน ทาลิส จำกัด ส่งข้อมูลให้สมาคมครั้งแรก เดือนสิงหาคม 2559</t>
  </si>
  <si>
    <t xml:space="preserve"> บริษัทหลักทรัพย์จัดการกองทุน แลนด์ แอนด์ เฮ้าส์ จำกัด จำกัด เริ่มเป็นสมาชิกกองทุนส่วนบุคคล ตั้งแต่เดือนมกราคม 2560</t>
  </si>
  <si>
    <t xml:space="preserve"> บริษัทหลักทรัพย์จัดการกองทุน เดนาลี เพรสทีจ จำกัด เริ่มเป็นสมาชิกกองทุนส่วนบุคคล ตั้งแต่เดือนมกราคม 2560</t>
  </si>
  <si>
    <t xml:space="preserve"> บริษัทหลักทรัพย์ เคทีบี (ประเทศไทย) จำกัด (มหาชน) เริ่มเป็นสมาชิกกองทุนส่วนบุคคล ตั้งแต่เดือนกุมภาพันธ์ 2562</t>
  </si>
  <si>
    <t xml:space="preserve">  บริษัทหลักทรัพย์ ฟิลลิป (ประเทศไทย) จำกัด (มหาชน) ได้สิ้นสุดการเป็นสมาชิกกองทุนส่วนบุคคลตั้งแต่เดือนมกราคม 2562</t>
  </si>
  <si>
    <t>ณ 30 พฤศจิกายน 2563</t>
  </si>
  <si>
    <t>วันที่เผยแพร่  :  24 ธันวาคม 2563</t>
  </si>
  <si>
    <t>วันที่เผยแพร่  :  24 พฤศจิกายน 2563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</si>
</sst>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.00;[Red]\(#,##0.00\)"/>
    <numFmt numFmtId="201" formatCode="_-* #,##0.00000000_-;\-* #,##0.00000000_-;_-* &quot;-&quot;??_-;_-@_-"/>
    <numFmt numFmtId="202" formatCode="_(* #,##0.00000000_);_(* \(#,##0.00000000\);_(* &quot;-&quot;????????_);_(@_)"/>
    <numFmt numFmtId="203" formatCode="_-* #,##0.0000000_-;\-* #,##0.0000000_-;_-* &quot;-&quot;??_-;_-@_-"/>
    <numFmt numFmtId="204" formatCode="_-* #,##0.000000_-;\-* #,##0.000000_-;_-* &quot;-&quot;??_-;_-@_-"/>
    <numFmt numFmtId="205" formatCode="_-* #,##0.00000_-;\-* #,##0.00000_-;_-* &quot;-&quot;??_-;_-@_-"/>
    <numFmt numFmtId="206" formatCode="_-* #,##0.0000_-;\-* #,##0.0000_-;_-* &quot;-&quot;??_-;_-@_-"/>
    <numFmt numFmtId="207" formatCode="_-* #,##0.000_-;\-* #,##0.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_-* #,##0.0_-;\-* #,##0.0_-;_-* &quot;-&quot;??_-;_-@_-"/>
    <numFmt numFmtId="211" formatCode="_(* #,##0_);_(* \(#,##0\);_(* &quot;-&quot;??_);_(@_)"/>
    <numFmt numFmtId="212" formatCode="&quot;ประกาศมูลค่าหน่วยลงทุน ประจำวันที่&quot;\ d\ ดดดด\ bbbb"/>
    <numFmt numFmtId="213" formatCode="&quot;ประจำเดือน&quot;\ ดดดด\ bbbb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"/>
    <numFmt numFmtId="222" formatCode="_-* #,##0.00000000000_-;\-* #,##0.00000000000_-;_-* &quot;-&quot;??_-;_-@_-"/>
    <numFmt numFmtId="223" formatCode="_-* #,##0.000000000000_-;\-* #,##0.000000000000_-;_-* &quot;-&quot;??_-;_-@_-"/>
    <numFmt numFmtId="224" formatCode="_-* #,##0.0000000000000_-;\-* #,##0.0000000000000_-;_-* &quot;-&quot;??_-;_-@_-"/>
    <numFmt numFmtId="225" formatCode="[$-409]dddd\,\ mmmm\ dd\,\ yyyy"/>
    <numFmt numFmtId="226" formatCode="0.0000"/>
    <numFmt numFmtId="227" formatCode="0.000"/>
    <numFmt numFmtId="228" formatCode="&quot;$&quot;#,##0;&quot;$&quot;\-#,##0"/>
    <numFmt numFmtId="229" formatCode="#,##0\ &quot;DM&quot;;[Red]\-#,##0\ &quot;DM&quot;"/>
    <numFmt numFmtId="230" formatCode="#,##0.00\ &quot;DM&quot;;[Red]\-#,##0.00\ &quot;DM&quot;"/>
    <numFmt numFmtId="231" formatCode="#,##0.0000"/>
    <numFmt numFmtId="232" formatCode="0.000000"/>
    <numFmt numFmtId="233" formatCode="0.00000"/>
  </numFmts>
  <fonts count="7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0"/>
      <name val="Arial"/>
      <family val="2"/>
    </font>
    <font>
      <b/>
      <sz val="16"/>
      <name val="AngsanaUPC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Cord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AngsanaUPC"/>
      <family val="1"/>
    </font>
    <font>
      <b/>
      <sz val="10"/>
      <color indexed="9"/>
      <name val="Arial"/>
      <family val="2"/>
    </font>
    <font>
      <sz val="14"/>
      <color indexed="8"/>
      <name val="AngsanaUPC"/>
      <family val="1"/>
    </font>
    <font>
      <b/>
      <sz val="14"/>
      <color indexed="10"/>
      <name val="AngsanaUPC"/>
      <family val="1"/>
    </font>
    <font>
      <sz val="14"/>
      <color indexed="8"/>
      <name val="Cordia New"/>
      <family val="0"/>
    </font>
    <font>
      <b/>
      <sz val="11"/>
      <color indexed="2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b/>
      <sz val="18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4"/>
      <color theme="1"/>
      <name val="CordiaUPC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UPC"/>
      <family val="1"/>
    </font>
    <font>
      <b/>
      <sz val="10"/>
      <color theme="0"/>
      <name val="Arial"/>
      <family val="2"/>
    </font>
    <font>
      <sz val="14"/>
      <color rgb="FF000000"/>
      <name val="AngsanaUPC"/>
      <family val="1"/>
    </font>
    <font>
      <b/>
      <sz val="14"/>
      <color rgb="FFFF0000"/>
      <name val="AngsanaUPC"/>
      <family val="1"/>
    </font>
    <font>
      <sz val="14"/>
      <color theme="1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>
        <color theme="1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>
        <color theme="1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8" fontId="5" fillId="0" borderId="0">
      <alignment/>
      <protection/>
    </xf>
    <xf numFmtId="0" fontId="9" fillId="0" borderId="0" applyProtection="0">
      <alignment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9" fillId="0" borderId="0" applyProtection="0">
      <alignment/>
    </xf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61" fillId="27" borderId="8" applyNumberForma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8" fillId="0" borderId="9" applyAlignment="0">
      <protection/>
    </xf>
    <xf numFmtId="0" fontId="8" fillId="0" borderId="9" applyAlignment="0">
      <protection/>
    </xf>
    <xf numFmtId="0" fontId="1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9" fillId="0" borderId="11" applyProtection="0">
      <alignment/>
    </xf>
    <xf numFmtId="0" fontId="64" fillId="0" borderId="10" applyNumberFormat="0" applyFill="0" applyAlignment="0" applyProtection="0"/>
    <xf numFmtId="0" fontId="3" fillId="0" borderId="0">
      <alignment horizontal="centerContinuous" vertical="center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29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2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9" fontId="5" fillId="0" borderId="0" xfId="0" applyNumberFormat="1" applyFont="1" applyFill="1" applyAlignment="1">
      <alignment/>
    </xf>
    <xf numFmtId="0" fontId="3" fillId="0" borderId="0" xfId="135">
      <alignment/>
      <protection/>
    </xf>
    <xf numFmtId="0" fontId="3" fillId="0" borderId="0" xfId="135" applyAlignment="1">
      <alignment vertical="center"/>
      <protection/>
    </xf>
    <xf numFmtId="199" fontId="3" fillId="0" borderId="21" xfId="69" applyNumberFormat="1" applyFont="1" applyBorder="1" applyAlignment="1">
      <alignment vertical="center"/>
    </xf>
    <xf numFmtId="0" fontId="3" fillId="0" borderId="0" xfId="135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199" fontId="4" fillId="0" borderId="0" xfId="75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99" fontId="3" fillId="0" borderId="21" xfId="75" applyNumberFormat="1" applyFont="1" applyBorder="1" applyAlignment="1">
      <alignment vertical="center"/>
    </xf>
    <xf numFmtId="0" fontId="3" fillId="0" borderId="0" xfId="135" applyBorder="1">
      <alignment/>
      <protection/>
    </xf>
    <xf numFmtId="0" fontId="5" fillId="0" borderId="0" xfId="125" applyFont="1" applyFill="1">
      <alignment/>
      <protection/>
    </xf>
    <xf numFmtId="200" fontId="5" fillId="0" borderId="0" xfId="0" applyNumberFormat="1" applyFont="1" applyFill="1" applyAlignment="1">
      <alignment/>
    </xf>
    <xf numFmtId="0" fontId="5" fillId="0" borderId="26" xfId="125" applyFont="1" applyFill="1" applyBorder="1">
      <alignment/>
      <protection/>
    </xf>
    <xf numFmtId="0" fontId="5" fillId="0" borderId="27" xfId="125" applyFont="1" applyFill="1" applyBorder="1">
      <alignment/>
      <protection/>
    </xf>
    <xf numFmtId="43" fontId="5" fillId="0" borderId="0" xfId="76" applyFont="1" applyFill="1" applyAlignment="1">
      <alignment/>
    </xf>
    <xf numFmtId="0" fontId="5" fillId="0" borderId="20" xfId="125" applyFont="1" applyFill="1" applyBorder="1">
      <alignment/>
      <protection/>
    </xf>
    <xf numFmtId="194" fontId="5" fillId="0" borderId="28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1" fontId="3" fillId="0" borderId="0" xfId="135" applyNumberFormat="1" applyAlignment="1">
      <alignment vertical="center"/>
      <protection/>
    </xf>
    <xf numFmtId="0" fontId="67" fillId="33" borderId="21" xfId="135" applyFont="1" applyFill="1" applyBorder="1" applyAlignment="1">
      <alignment horizontal="center" vertical="center"/>
      <protection/>
    </xf>
    <xf numFmtId="17" fontId="67" fillId="33" borderId="21" xfId="135" applyNumberFormat="1" applyFont="1" applyFill="1" applyBorder="1" applyAlignment="1" quotePrefix="1">
      <alignment horizontal="center" vertical="center"/>
      <protection/>
    </xf>
    <xf numFmtId="0" fontId="6" fillId="0" borderId="21" xfId="135" applyFont="1" applyBorder="1" applyAlignment="1">
      <alignment vertical="center"/>
      <protection/>
    </xf>
    <xf numFmtId="199" fontId="3" fillId="0" borderId="29" xfId="69" applyNumberFormat="1" applyFont="1" applyBorder="1" applyAlignment="1">
      <alignment vertical="center"/>
    </xf>
    <xf numFmtId="199" fontId="3" fillId="0" borderId="21" xfId="83" applyNumberFormat="1" applyFont="1" applyBorder="1" applyAlignment="1">
      <alignment vertical="center"/>
    </xf>
    <xf numFmtId="199" fontId="5" fillId="0" borderId="30" xfId="76" applyNumberFormat="1" applyFont="1" applyFill="1" applyBorder="1" applyAlignment="1">
      <alignment/>
    </xf>
    <xf numFmtId="43" fontId="5" fillId="0" borderId="31" xfId="90" applyFont="1" applyFill="1" applyBorder="1" applyAlignment="1">
      <alignment/>
    </xf>
    <xf numFmtId="200" fontId="5" fillId="0" borderId="32" xfId="76" applyNumberFormat="1" applyFont="1" applyFill="1" applyBorder="1" applyAlignment="1">
      <alignment/>
    </xf>
    <xf numFmtId="200" fontId="5" fillId="0" borderId="33" xfId="76" applyNumberFormat="1" applyFont="1" applyFill="1" applyBorder="1" applyAlignment="1">
      <alignment/>
    </xf>
    <xf numFmtId="199" fontId="5" fillId="0" borderId="34" xfId="76" applyNumberFormat="1" applyFont="1" applyFill="1" applyBorder="1" applyAlignment="1">
      <alignment/>
    </xf>
    <xf numFmtId="43" fontId="5" fillId="0" borderId="35" xfId="90" applyFont="1" applyFill="1" applyBorder="1" applyAlignment="1">
      <alignment/>
    </xf>
    <xf numFmtId="200" fontId="5" fillId="0" borderId="33" xfId="76" applyNumberFormat="1" applyFont="1" applyFill="1" applyBorder="1" applyAlignment="1">
      <alignment horizontal="right"/>
    </xf>
    <xf numFmtId="200" fontId="5" fillId="0" borderId="36" xfId="76" applyNumberFormat="1" applyFont="1" applyFill="1" applyBorder="1" applyAlignment="1">
      <alignment horizontal="right"/>
    </xf>
    <xf numFmtId="199" fontId="4" fillId="0" borderId="37" xfId="76" applyNumberFormat="1" applyFont="1" applyFill="1" applyBorder="1" applyAlignment="1">
      <alignment/>
    </xf>
    <xf numFmtId="43" fontId="4" fillId="0" borderId="38" xfId="76" applyNumberFormat="1" applyFont="1" applyFill="1" applyBorder="1" applyAlignment="1">
      <alignment/>
    </xf>
    <xf numFmtId="43" fontId="4" fillId="0" borderId="39" xfId="76" applyNumberFormat="1" applyFont="1" applyFill="1" applyBorder="1" applyAlignment="1">
      <alignment/>
    </xf>
    <xf numFmtId="200" fontId="4" fillId="0" borderId="37" xfId="76" applyNumberFormat="1" applyFont="1" applyFill="1" applyBorder="1" applyAlignment="1">
      <alignment/>
    </xf>
    <xf numFmtId="200" fontId="4" fillId="0" borderId="39" xfId="76" applyNumberFormat="1" applyFont="1" applyFill="1" applyBorder="1" applyAlignment="1">
      <alignment/>
    </xf>
    <xf numFmtId="200" fontId="4" fillId="0" borderId="39" xfId="76" applyNumberFormat="1" applyFont="1" applyFill="1" applyBorder="1" applyAlignment="1">
      <alignment horizontal="right"/>
    </xf>
    <xf numFmtId="199" fontId="4" fillId="0" borderId="0" xfId="76" applyNumberFormat="1" applyFont="1" applyFill="1" applyBorder="1" applyAlignment="1">
      <alignment/>
    </xf>
    <xf numFmtId="43" fontId="4" fillId="0" borderId="0" xfId="76" applyFont="1" applyFill="1" applyBorder="1" applyAlignment="1">
      <alignment/>
    </xf>
    <xf numFmtId="200" fontId="4" fillId="0" borderId="0" xfId="76" applyNumberFormat="1" applyFont="1" applyFill="1" applyBorder="1" applyAlignment="1">
      <alignment/>
    </xf>
    <xf numFmtId="200" fontId="5" fillId="0" borderId="0" xfId="76" applyNumberFormat="1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68" fillId="0" borderId="21" xfId="0" applyNumberFormat="1" applyFont="1" applyBorder="1" applyAlignment="1">
      <alignment/>
    </xf>
    <xf numFmtId="43" fontId="5" fillId="0" borderId="21" xfId="85" applyFont="1" applyBorder="1" applyAlignment="1">
      <alignment/>
    </xf>
    <xf numFmtId="194" fontId="5" fillId="0" borderId="21" xfId="136" applyNumberFormat="1" applyFont="1" applyBorder="1">
      <alignment/>
      <protection/>
    </xf>
    <xf numFmtId="4" fontId="68" fillId="0" borderId="21" xfId="0" applyNumberFormat="1" applyFont="1" applyFill="1" applyBorder="1" applyAlignment="1">
      <alignment/>
    </xf>
    <xf numFmtId="0" fontId="69" fillId="0" borderId="0" xfId="125" applyFont="1" applyFill="1">
      <alignment/>
      <protection/>
    </xf>
    <xf numFmtId="4" fontId="68" fillId="0" borderId="21" xfId="0" applyNumberFormat="1" applyFont="1" applyBorder="1" applyAlignment="1">
      <alignment horizontal="right"/>
    </xf>
    <xf numFmtId="43" fontId="5" fillId="0" borderId="35" xfId="69" applyFont="1" applyFill="1" applyBorder="1" applyAlignment="1">
      <alignment/>
    </xf>
    <xf numFmtId="43" fontId="5" fillId="0" borderId="35" xfId="90" applyFont="1" applyFill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0" fontId="5" fillId="0" borderId="41" xfId="125" applyFont="1" applyFill="1" applyBorder="1">
      <alignment/>
      <protection/>
    </xf>
    <xf numFmtId="199" fontId="5" fillId="0" borderId="42" xfId="76" applyNumberFormat="1" applyFont="1" applyFill="1" applyBorder="1" applyAlignment="1">
      <alignment/>
    </xf>
    <xf numFmtId="43" fontId="5" fillId="0" borderId="43" xfId="90" applyFont="1" applyFill="1" applyBorder="1" applyAlignment="1">
      <alignment/>
    </xf>
    <xf numFmtId="194" fontId="5" fillId="0" borderId="44" xfId="0" applyNumberFormat="1" applyFont="1" applyFill="1" applyBorder="1" applyAlignment="1">
      <alignment/>
    </xf>
    <xf numFmtId="200" fontId="5" fillId="0" borderId="45" xfId="76" applyNumberFormat="1" applyFont="1" applyFill="1" applyBorder="1" applyAlignment="1">
      <alignment/>
    </xf>
    <xf numFmtId="200" fontId="5" fillId="0" borderId="36" xfId="76" applyNumberFormat="1" applyFont="1" applyFill="1" applyBorder="1" applyAlignment="1">
      <alignment/>
    </xf>
    <xf numFmtId="194" fontId="5" fillId="0" borderId="46" xfId="0" applyNumberFormat="1" applyFont="1" applyFill="1" applyBorder="1" applyAlignment="1">
      <alignment/>
    </xf>
    <xf numFmtId="200" fontId="5" fillId="0" borderId="34" xfId="76" applyNumberFormat="1" applyFont="1" applyFill="1" applyBorder="1" applyAlignment="1">
      <alignment/>
    </xf>
    <xf numFmtId="200" fontId="5" fillId="0" borderId="47" xfId="76" applyNumberFormat="1" applyFont="1" applyFill="1" applyBorder="1" applyAlignment="1">
      <alignment/>
    </xf>
    <xf numFmtId="200" fontId="5" fillId="0" borderId="48" xfId="76" applyNumberFormat="1" applyFont="1" applyFill="1" applyBorder="1" applyAlignment="1">
      <alignment horizontal="right"/>
    </xf>
    <xf numFmtId="43" fontId="5" fillId="0" borderId="21" xfId="90" applyFont="1" applyFill="1" applyBorder="1" applyAlignment="1">
      <alignment/>
    </xf>
    <xf numFmtId="4" fontId="5" fillId="0" borderId="21" xfId="0" applyNumberFormat="1" applyFont="1" applyBorder="1" applyAlignment="1">
      <alignment vertical="center"/>
    </xf>
    <xf numFmtId="0" fontId="5" fillId="0" borderId="40" xfId="125" applyFont="1" applyFill="1" applyBorder="1">
      <alignment/>
      <protection/>
    </xf>
    <xf numFmtId="199" fontId="5" fillId="0" borderId="32" xfId="76" applyNumberFormat="1" applyFont="1" applyFill="1" applyBorder="1" applyAlignment="1">
      <alignment/>
    </xf>
    <xf numFmtId="199" fontId="5" fillId="0" borderId="49" xfId="76" applyNumberFormat="1" applyFont="1" applyFill="1" applyBorder="1" applyAlignment="1">
      <alignment/>
    </xf>
    <xf numFmtId="194" fontId="5" fillId="0" borderId="33" xfId="0" applyNumberFormat="1" applyFont="1" applyFill="1" applyBorder="1" applyAlignment="1">
      <alignment/>
    </xf>
    <xf numFmtId="194" fontId="5" fillId="0" borderId="29" xfId="0" applyNumberFormat="1" applyFont="1" applyFill="1" applyBorder="1" applyAlignment="1">
      <alignment/>
    </xf>
    <xf numFmtId="200" fontId="5" fillId="0" borderId="29" xfId="76" applyNumberFormat="1" applyFont="1" applyFill="1" applyBorder="1" applyAlignment="1">
      <alignment/>
    </xf>
    <xf numFmtId="43" fontId="5" fillId="0" borderId="32" xfId="90" applyFont="1" applyFill="1" applyBorder="1" applyAlignment="1">
      <alignment/>
    </xf>
    <xf numFmtId="4" fontId="5" fillId="0" borderId="32" xfId="0" applyNumberFormat="1" applyFont="1" applyBorder="1" applyAlignment="1">
      <alignment vertical="center"/>
    </xf>
    <xf numFmtId="194" fontId="5" fillId="0" borderId="32" xfId="136" applyNumberFormat="1" applyFont="1" applyBorder="1">
      <alignment/>
      <protection/>
    </xf>
    <xf numFmtId="200" fontId="5" fillId="0" borderId="49" xfId="76" applyNumberFormat="1" applyFont="1" applyFill="1" applyBorder="1" applyAlignment="1">
      <alignment/>
    </xf>
    <xf numFmtId="200" fontId="5" fillId="0" borderId="29" xfId="76" applyNumberFormat="1" applyFont="1" applyFill="1" applyBorder="1" applyAlignment="1">
      <alignment horizontal="right"/>
    </xf>
    <xf numFmtId="0" fontId="5" fillId="0" borderId="50" xfId="0" applyFont="1" applyFill="1" applyBorder="1" applyAlignment="1">
      <alignment/>
    </xf>
    <xf numFmtId="43" fontId="0" fillId="0" borderId="0" xfId="69" applyFont="1" applyAlignment="1">
      <alignment/>
    </xf>
    <xf numFmtId="43" fontId="0" fillId="0" borderId="0" xfId="0" applyNumberFormat="1" applyAlignment="1">
      <alignment/>
    </xf>
    <xf numFmtId="43" fontId="5" fillId="0" borderId="35" xfId="85" applyFont="1" applyBorder="1" applyAlignment="1">
      <alignment/>
    </xf>
    <xf numFmtId="43" fontId="5" fillId="0" borderId="21" xfId="90" applyFont="1" applyFill="1" applyBorder="1" applyAlignment="1">
      <alignment horizontal="right"/>
    </xf>
    <xf numFmtId="4" fontId="5" fillId="0" borderId="35" xfId="0" applyNumberFormat="1" applyFont="1" applyBorder="1" applyAlignment="1">
      <alignment vertical="center"/>
    </xf>
    <xf numFmtId="4" fontId="68" fillId="0" borderId="3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31" xfId="91" applyFont="1" applyFill="1" applyBorder="1" applyAlignment="1">
      <alignment/>
    </xf>
    <xf numFmtId="43" fontId="5" fillId="0" borderId="35" xfId="91" applyFont="1" applyFill="1" applyBorder="1" applyAlignment="1">
      <alignment/>
    </xf>
    <xf numFmtId="43" fontId="0" fillId="0" borderId="0" xfId="92" applyFont="1" applyAlignment="1">
      <alignment/>
    </xf>
    <xf numFmtId="43" fontId="5" fillId="0" borderId="35" xfId="85" applyFont="1" applyFill="1" applyBorder="1" applyAlignment="1">
      <alignment/>
    </xf>
    <xf numFmtId="43" fontId="5" fillId="0" borderId="21" xfId="91" applyFont="1" applyFill="1" applyBorder="1" applyAlignment="1">
      <alignment/>
    </xf>
    <xf numFmtId="43" fontId="5" fillId="0" borderId="35" xfId="92" applyFont="1" applyFill="1" applyBorder="1" applyAlignment="1">
      <alignment/>
    </xf>
    <xf numFmtId="43" fontId="5" fillId="0" borderId="43" xfId="91" applyFont="1" applyFill="1" applyBorder="1" applyAlignment="1">
      <alignment/>
    </xf>
    <xf numFmtId="4" fontId="68" fillId="0" borderId="21" xfId="0" applyNumberFormat="1" applyFont="1" applyFill="1" applyBorder="1" applyAlignment="1">
      <alignment horizontal="right"/>
    </xf>
    <xf numFmtId="43" fontId="5" fillId="0" borderId="32" xfId="91" applyFont="1" applyFill="1" applyBorder="1" applyAlignment="1">
      <alignment/>
    </xf>
    <xf numFmtId="194" fontId="5" fillId="0" borderId="21" xfId="136" applyNumberFormat="1" applyFont="1" applyFill="1" applyBorder="1">
      <alignment/>
      <protection/>
    </xf>
    <xf numFmtId="43" fontId="5" fillId="0" borderId="21" xfId="91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68" fillId="0" borderId="35" xfId="0" applyNumberFormat="1" applyFont="1" applyFill="1" applyBorder="1" applyAlignment="1">
      <alignment/>
    </xf>
    <xf numFmtId="0" fontId="5" fillId="0" borderId="51" xfId="125" applyFont="1" applyFill="1" applyBorder="1">
      <alignment/>
      <protection/>
    </xf>
    <xf numFmtId="199" fontId="5" fillId="0" borderId="21" xfId="76" applyNumberFormat="1" applyFont="1" applyFill="1" applyBorder="1" applyAlignment="1">
      <alignment/>
    </xf>
    <xf numFmtId="43" fontId="5" fillId="0" borderId="35" xfId="91" applyFont="1" applyFill="1" applyBorder="1" applyAlignment="1">
      <alignment horizontal="right"/>
    </xf>
    <xf numFmtId="43" fontId="5" fillId="0" borderId="21" xfId="85" applyFont="1" applyFill="1" applyBorder="1" applyAlignment="1">
      <alignment/>
    </xf>
    <xf numFmtId="199" fontId="5" fillId="34" borderId="30" xfId="76" applyNumberFormat="1" applyFont="1" applyFill="1" applyBorder="1" applyAlignment="1">
      <alignment/>
    </xf>
    <xf numFmtId="43" fontId="5" fillId="34" borderId="31" xfId="92" applyFont="1" applyFill="1" applyBorder="1" applyAlignment="1">
      <alignment/>
    </xf>
    <xf numFmtId="199" fontId="5" fillId="34" borderId="34" xfId="76" applyNumberFormat="1" applyFont="1" applyFill="1" applyBorder="1" applyAlignment="1">
      <alignment/>
    </xf>
    <xf numFmtId="43" fontId="5" fillId="34" borderId="35" xfId="92" applyFont="1" applyFill="1" applyBorder="1" applyAlignment="1">
      <alignment/>
    </xf>
    <xf numFmtId="43" fontId="5" fillId="34" borderId="35" xfId="92" applyFont="1" applyFill="1" applyBorder="1" applyAlignment="1">
      <alignment/>
    </xf>
    <xf numFmtId="43" fontId="5" fillId="34" borderId="21" xfId="92" applyFont="1" applyFill="1" applyBorder="1" applyAlignment="1">
      <alignment/>
    </xf>
    <xf numFmtId="43" fontId="5" fillId="34" borderId="21" xfId="92" applyFont="1" applyFill="1" applyBorder="1" applyAlignment="1">
      <alignment/>
    </xf>
    <xf numFmtId="199" fontId="5" fillId="34" borderId="32" xfId="76" applyNumberFormat="1" applyFont="1" applyFill="1" applyBorder="1" applyAlignment="1">
      <alignment/>
    </xf>
    <xf numFmtId="43" fontId="68" fillId="34" borderId="21" xfId="92" applyFont="1" applyFill="1" applyBorder="1" applyAlignment="1">
      <alignment/>
    </xf>
    <xf numFmtId="199" fontId="5" fillId="34" borderId="42" xfId="76" applyNumberFormat="1" applyFont="1" applyFill="1" applyBorder="1" applyAlignment="1">
      <alignment/>
    </xf>
    <xf numFmtId="199" fontId="5" fillId="34" borderId="49" xfId="76" applyNumberFormat="1" applyFont="1" applyFill="1" applyBorder="1" applyAlignment="1">
      <alignment/>
    </xf>
    <xf numFmtId="43" fontId="5" fillId="34" borderId="35" xfId="92" applyFont="1" applyFill="1" applyBorder="1" applyAlignment="1">
      <alignment horizontal="right"/>
    </xf>
    <xf numFmtId="199" fontId="5" fillId="0" borderId="52" xfId="76" applyNumberFormat="1" applyFont="1" applyFill="1" applyBorder="1" applyAlignment="1">
      <alignment/>
    </xf>
    <xf numFmtId="199" fontId="4" fillId="34" borderId="37" xfId="76" applyNumberFormat="1" applyFont="1" applyFill="1" applyBorder="1" applyAlignment="1">
      <alignment/>
    </xf>
    <xf numFmtId="43" fontId="4" fillId="34" borderId="38" xfId="76" applyNumberFormat="1" applyFont="1" applyFill="1" applyBorder="1" applyAlignment="1">
      <alignment/>
    </xf>
    <xf numFmtId="43" fontId="70" fillId="0" borderId="0" xfId="130" applyNumberFormat="1" applyFont="1" applyFill="1">
      <alignment/>
      <protection/>
    </xf>
    <xf numFmtId="194" fontId="5" fillId="0" borderId="0" xfId="71" applyFont="1" applyFill="1" applyAlignment="1">
      <alignment/>
    </xf>
    <xf numFmtId="43" fontId="70" fillId="0" borderId="0" xfId="82" applyFont="1" applyFill="1" applyAlignment="1">
      <alignment/>
    </xf>
    <xf numFmtId="43" fontId="5" fillId="0" borderId="31" xfId="87" applyFont="1" applyFill="1" applyBorder="1" applyAlignment="1">
      <alignment/>
    </xf>
    <xf numFmtId="43" fontId="5" fillId="0" borderId="35" xfId="87" applyFont="1" applyFill="1" applyBorder="1" applyAlignment="1">
      <alignment/>
    </xf>
    <xf numFmtId="199" fontId="5" fillId="0" borderId="35" xfId="87" applyNumberFormat="1" applyFont="1" applyFill="1" applyBorder="1" applyAlignment="1">
      <alignment/>
    </xf>
    <xf numFmtId="43" fontId="5" fillId="0" borderId="21" xfId="87" applyFont="1" applyFill="1" applyBorder="1" applyAlignment="1">
      <alignment/>
    </xf>
    <xf numFmtId="43" fontId="5" fillId="0" borderId="21" xfId="87" applyFont="1" applyFill="1" applyBorder="1" applyAlignment="1">
      <alignment/>
    </xf>
    <xf numFmtId="43" fontId="5" fillId="0" borderId="35" xfId="87" applyNumberFormat="1" applyFont="1" applyFill="1" applyBorder="1" applyAlignment="1">
      <alignment horizontal="right"/>
    </xf>
    <xf numFmtId="43" fontId="5" fillId="0" borderId="35" xfId="87" applyNumberFormat="1" applyFont="1" applyFill="1" applyBorder="1" applyAlignment="1">
      <alignment/>
    </xf>
    <xf numFmtId="199" fontId="5" fillId="0" borderId="49" xfId="87" applyNumberFormat="1" applyFont="1" applyFill="1" applyBorder="1" applyAlignment="1">
      <alignment/>
    </xf>
    <xf numFmtId="0" fontId="5" fillId="0" borderId="53" xfId="125" applyFont="1" applyFill="1" applyBorder="1">
      <alignment/>
      <protection/>
    </xf>
    <xf numFmtId="0" fontId="0" fillId="0" borderId="0" xfId="125">
      <alignment/>
      <protection/>
    </xf>
    <xf numFmtId="0" fontId="4" fillId="0" borderId="0" xfId="125" applyFont="1" applyFill="1" applyAlignment="1">
      <alignment horizontal="center"/>
      <protection/>
    </xf>
    <xf numFmtId="0" fontId="4" fillId="0" borderId="22" xfId="125" applyFont="1" applyFill="1" applyBorder="1">
      <alignment/>
      <protection/>
    </xf>
    <xf numFmtId="0" fontId="5" fillId="0" borderId="23" xfId="125" applyFont="1" applyFill="1" applyBorder="1">
      <alignment/>
      <protection/>
    </xf>
    <xf numFmtId="0" fontId="4" fillId="0" borderId="24" xfId="125" applyFont="1" applyFill="1" applyBorder="1" applyAlignment="1">
      <alignment horizontal="center"/>
      <protection/>
    </xf>
    <xf numFmtId="0" fontId="4" fillId="0" borderId="13" xfId="125" applyFont="1" applyFill="1" applyBorder="1" applyAlignment="1">
      <alignment horizontal="center"/>
      <protection/>
    </xf>
    <xf numFmtId="0" fontId="4" fillId="0" borderId="14" xfId="125" applyFont="1" applyFill="1" applyBorder="1" applyAlignment="1">
      <alignment horizontal="center"/>
      <protection/>
    </xf>
    <xf numFmtId="0" fontId="4" fillId="0" borderId="12" xfId="125" applyFont="1" applyFill="1" applyBorder="1" applyAlignment="1">
      <alignment horizontal="center"/>
      <protection/>
    </xf>
    <xf numFmtId="0" fontId="4" fillId="0" borderId="15" xfId="125" applyFont="1" applyFill="1" applyBorder="1" applyAlignment="1">
      <alignment horizontal="center"/>
      <protection/>
    </xf>
    <xf numFmtId="0" fontId="4" fillId="0" borderId="25" xfId="125" applyFont="1" applyFill="1" applyBorder="1" applyAlignment="1">
      <alignment horizontal="center"/>
      <protection/>
    </xf>
    <xf numFmtId="0" fontId="4" fillId="0" borderId="17" xfId="125" applyFont="1" applyFill="1" applyBorder="1" applyAlignment="1">
      <alignment horizontal="center"/>
      <protection/>
    </xf>
    <xf numFmtId="0" fontId="4" fillId="0" borderId="18" xfId="125" applyFont="1" applyFill="1" applyBorder="1" applyAlignment="1">
      <alignment horizontal="center"/>
      <protection/>
    </xf>
    <xf numFmtId="0" fontId="4" fillId="0" borderId="16" xfId="125" applyFont="1" applyFill="1" applyBorder="1" applyAlignment="1">
      <alignment horizontal="center"/>
      <protection/>
    </xf>
    <xf numFmtId="0" fontId="4" fillId="0" borderId="19" xfId="125" applyFont="1" applyFill="1" applyBorder="1" applyAlignment="1">
      <alignment horizontal="center"/>
      <protection/>
    </xf>
    <xf numFmtId="0" fontId="5" fillId="0" borderId="20" xfId="125" applyFont="1" applyFill="1" applyBorder="1" applyAlignment="1">
      <alignment horizontal="center"/>
      <protection/>
    </xf>
    <xf numFmtId="194" fontId="5" fillId="0" borderId="28" xfId="125" applyNumberFormat="1" applyFont="1" applyFill="1" applyBorder="1" applyAlignment="1">
      <alignment/>
      <protection/>
    </xf>
    <xf numFmtId="0" fontId="5" fillId="0" borderId="0" xfId="125" applyFont="1" applyFill="1" applyBorder="1">
      <alignment/>
      <protection/>
    </xf>
    <xf numFmtId="43" fontId="70" fillId="0" borderId="0" xfId="87" applyFont="1" applyFill="1" applyAlignment="1">
      <alignment/>
    </xf>
    <xf numFmtId="43" fontId="70" fillId="0" borderId="21" xfId="87" applyFont="1" applyFill="1" applyBorder="1" applyAlignment="1">
      <alignment/>
    </xf>
    <xf numFmtId="4" fontId="68" fillId="0" borderId="21" xfId="125" applyNumberFormat="1" applyFont="1" applyFill="1" applyBorder="1">
      <alignment/>
      <protection/>
    </xf>
    <xf numFmtId="4" fontId="68" fillId="0" borderId="35" xfId="125" applyNumberFormat="1" applyFont="1" applyFill="1" applyBorder="1">
      <alignment/>
      <protection/>
    </xf>
    <xf numFmtId="194" fontId="5" fillId="0" borderId="44" xfId="125" applyNumberFormat="1" applyFont="1" applyFill="1" applyBorder="1" applyAlignment="1">
      <alignment/>
      <protection/>
    </xf>
    <xf numFmtId="0" fontId="5" fillId="0" borderId="40" xfId="125" applyFont="1" applyFill="1" applyBorder="1" applyAlignment="1">
      <alignment horizontal="center"/>
      <protection/>
    </xf>
    <xf numFmtId="194" fontId="5" fillId="0" borderId="33" xfId="125" applyNumberFormat="1" applyFont="1" applyFill="1" applyBorder="1" applyAlignment="1">
      <alignment/>
      <protection/>
    </xf>
    <xf numFmtId="194" fontId="5" fillId="0" borderId="29" xfId="125" applyNumberFormat="1" applyFont="1" applyFill="1" applyBorder="1" applyAlignment="1">
      <alignment/>
      <protection/>
    </xf>
    <xf numFmtId="0" fontId="5" fillId="0" borderId="50" xfId="125" applyFont="1" applyFill="1" applyBorder="1">
      <alignment/>
      <protection/>
    </xf>
    <xf numFmtId="4" fontId="68" fillId="0" borderId="32" xfId="125" applyNumberFormat="1" applyFont="1" applyBorder="1">
      <alignment/>
      <protection/>
    </xf>
    <xf numFmtId="194" fontId="5" fillId="0" borderId="46" xfId="125" applyNumberFormat="1" applyFont="1" applyFill="1" applyBorder="1" applyAlignment="1">
      <alignment/>
      <protection/>
    </xf>
    <xf numFmtId="231" fontId="5" fillId="0" borderId="35" xfId="125" applyNumberFormat="1" applyFont="1" applyFill="1" applyBorder="1" applyAlignment="1">
      <alignment vertical="center"/>
      <protection/>
    </xf>
    <xf numFmtId="4" fontId="5" fillId="0" borderId="35" xfId="125" applyNumberFormat="1" applyFont="1" applyBorder="1" applyAlignment="1">
      <alignment vertical="center"/>
      <protection/>
    </xf>
    <xf numFmtId="201" fontId="4" fillId="34" borderId="38" xfId="76" applyNumberFormat="1" applyFont="1" applyFill="1" applyBorder="1" applyAlignment="1">
      <alignment/>
    </xf>
    <xf numFmtId="0" fontId="4" fillId="0" borderId="0" xfId="125" applyFont="1" applyFill="1" applyBorder="1" applyAlignment="1">
      <alignment horizontal="center"/>
      <protection/>
    </xf>
    <xf numFmtId="0" fontId="4" fillId="0" borderId="0" xfId="125" applyFont="1" applyFill="1">
      <alignment/>
      <protection/>
    </xf>
    <xf numFmtId="194" fontId="5" fillId="0" borderId="0" xfId="125" applyNumberFormat="1" applyFont="1" applyFill="1">
      <alignment/>
      <protection/>
    </xf>
    <xf numFmtId="199" fontId="5" fillId="0" borderId="0" xfId="125" applyNumberFormat="1" applyFont="1" applyFill="1">
      <alignment/>
      <protection/>
    </xf>
    <xf numFmtId="0" fontId="0" fillId="0" borderId="0" xfId="125" applyFont="1">
      <alignment/>
      <protection/>
    </xf>
    <xf numFmtId="0" fontId="4" fillId="0" borderId="54" xfId="125" applyFont="1" applyFill="1" applyBorder="1" applyAlignment="1">
      <alignment horizontal="center"/>
      <protection/>
    </xf>
    <xf numFmtId="194" fontId="5" fillId="0" borderId="0" xfId="72" applyNumberFormat="1" applyFont="1" applyFill="1" applyAlignment="1">
      <alignment/>
    </xf>
    <xf numFmtId="199" fontId="66" fillId="0" borderId="49" xfId="76" applyNumberFormat="1" applyFont="1" applyFill="1" applyBorder="1" applyAlignment="1">
      <alignment/>
    </xf>
    <xf numFmtId="43" fontId="66" fillId="0" borderId="21" xfId="91" applyFont="1" applyFill="1" applyBorder="1" applyAlignment="1">
      <alignment/>
    </xf>
    <xf numFmtId="203" fontId="4" fillId="0" borderId="38" xfId="76" applyNumberFormat="1" applyFont="1" applyFill="1" applyBorder="1" applyAlignment="1">
      <alignment/>
    </xf>
    <xf numFmtId="43" fontId="0" fillId="0" borderId="0" xfId="87" applyFont="1" applyAlignment="1">
      <alignment/>
    </xf>
    <xf numFmtId="43" fontId="0" fillId="0" borderId="0" xfId="125" applyNumberFormat="1">
      <alignment/>
      <protection/>
    </xf>
    <xf numFmtId="43" fontId="5" fillId="0" borderId="21" xfId="125" applyNumberFormat="1" applyFont="1" applyBorder="1" applyProtection="1">
      <alignment/>
      <protection locked="0"/>
    </xf>
    <xf numFmtId="17" fontId="4" fillId="0" borderId="22" xfId="0" applyNumberFormat="1" applyFont="1" applyFill="1" applyBorder="1" applyAlignment="1" quotePrefix="1">
      <alignment horizontal="center"/>
    </xf>
    <xf numFmtId="17" fontId="4" fillId="0" borderId="23" xfId="0" applyNumberFormat="1" applyFont="1" applyFill="1" applyBorder="1" applyAlignment="1" quotePrefix="1">
      <alignment horizontal="center"/>
    </xf>
    <xf numFmtId="17" fontId="4" fillId="0" borderId="55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2" xfId="125" applyFont="1" applyFill="1" applyBorder="1" applyAlignment="1">
      <alignment horizontal="center"/>
      <protection/>
    </xf>
    <xf numFmtId="0" fontId="4" fillId="0" borderId="55" xfId="125" applyFont="1" applyFill="1" applyBorder="1" applyAlignment="1">
      <alignment horizontal="center"/>
      <protection/>
    </xf>
    <xf numFmtId="0" fontId="7" fillId="0" borderId="0" xfId="125" applyFont="1" applyFill="1" applyAlignment="1">
      <alignment horizontal="center"/>
      <protection/>
    </xf>
    <xf numFmtId="0" fontId="7" fillId="0" borderId="56" xfId="125" applyFont="1" applyFill="1" applyBorder="1" applyAlignment="1">
      <alignment horizontal="center" vertical="center"/>
      <protection/>
    </xf>
    <xf numFmtId="0" fontId="7" fillId="0" borderId="57" xfId="125" applyFont="1" applyFill="1" applyBorder="1" applyAlignment="1">
      <alignment horizontal="center" vertical="center"/>
      <protection/>
    </xf>
    <xf numFmtId="0" fontId="7" fillId="0" borderId="58" xfId="125" applyFont="1" applyFill="1" applyBorder="1" applyAlignment="1">
      <alignment horizontal="center" vertical="center"/>
      <protection/>
    </xf>
    <xf numFmtId="0" fontId="7" fillId="0" borderId="59" xfId="125" applyFont="1" applyFill="1" applyBorder="1" applyAlignment="1">
      <alignment horizontal="center" vertical="center"/>
      <protection/>
    </xf>
    <xf numFmtId="0" fontId="7" fillId="0" borderId="14" xfId="125" applyFont="1" applyFill="1" applyBorder="1" applyAlignment="1">
      <alignment horizontal="center" vertical="center"/>
      <protection/>
    </xf>
    <xf numFmtId="0" fontId="7" fillId="0" borderId="18" xfId="125" applyFont="1" applyFill="1" applyBorder="1" applyAlignment="1">
      <alignment horizontal="center" vertical="center"/>
      <protection/>
    </xf>
    <xf numFmtId="0" fontId="4" fillId="0" borderId="22" xfId="125" applyFont="1" applyFill="1" applyBorder="1" applyAlignment="1">
      <alignment horizontal="center" vertical="center"/>
      <protection/>
    </xf>
    <xf numFmtId="0" fontId="4" fillId="0" borderId="23" xfId="125" applyFont="1" applyFill="1" applyBorder="1" applyAlignment="1">
      <alignment horizontal="center" vertical="center"/>
      <protection/>
    </xf>
    <xf numFmtId="0" fontId="4" fillId="0" borderId="55" xfId="125" applyFont="1" applyFill="1" applyBorder="1" applyAlignment="1">
      <alignment horizontal="center" vertical="center"/>
      <protection/>
    </xf>
    <xf numFmtId="17" fontId="4" fillId="0" borderId="22" xfId="125" applyNumberFormat="1" applyFont="1" applyFill="1" applyBorder="1" applyAlignment="1" quotePrefix="1">
      <alignment horizontal="center"/>
      <protection/>
    </xf>
    <xf numFmtId="17" fontId="4" fillId="0" borderId="23" xfId="125" applyNumberFormat="1" applyFont="1" applyFill="1" applyBorder="1" applyAlignment="1" quotePrefix="1">
      <alignment horizontal="center"/>
      <protection/>
    </xf>
    <xf numFmtId="17" fontId="4" fillId="0" borderId="55" xfId="125" applyNumberFormat="1" applyFont="1" applyFill="1" applyBorder="1" applyAlignment="1" quotePrefix="1">
      <alignment horizontal="center"/>
      <protection/>
    </xf>
    <xf numFmtId="43" fontId="5" fillId="0" borderId="31" xfId="73" applyFont="1" applyFill="1" applyBorder="1" applyAlignment="1">
      <alignment/>
    </xf>
    <xf numFmtId="43" fontId="5" fillId="0" borderId="35" xfId="73" applyFont="1" applyFill="1" applyBorder="1" applyAlignment="1">
      <alignment/>
    </xf>
    <xf numFmtId="199" fontId="5" fillId="0" borderId="35" xfId="73" applyNumberFormat="1" applyFont="1" applyFill="1" applyBorder="1" applyAlignment="1">
      <alignment/>
    </xf>
    <xf numFmtId="43" fontId="70" fillId="0" borderId="0" xfId="73" applyFont="1" applyFill="1" applyAlignment="1">
      <alignment/>
    </xf>
    <xf numFmtId="43" fontId="5" fillId="0" borderId="21" xfId="73" applyFont="1" applyFill="1" applyBorder="1" applyAlignment="1">
      <alignment/>
    </xf>
    <xf numFmtId="43" fontId="5" fillId="0" borderId="21" xfId="73" applyFont="1" applyFill="1" applyBorder="1" applyAlignment="1">
      <alignment/>
    </xf>
    <xf numFmtId="43" fontId="70" fillId="0" borderId="21" xfId="73" applyFont="1" applyFill="1" applyBorder="1" applyAlignment="1">
      <alignment/>
    </xf>
    <xf numFmtId="43" fontId="5" fillId="0" borderId="35" xfId="73" applyFont="1" applyFill="1" applyBorder="1" applyAlignment="1">
      <alignment horizontal="right"/>
    </xf>
    <xf numFmtId="43" fontId="5" fillId="34" borderId="35" xfId="73" applyFont="1" applyFill="1" applyBorder="1" applyAlignment="1">
      <alignment/>
    </xf>
  </cellXfs>
  <cellStyles count="14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8" xfId="74"/>
    <cellStyle name="Comma 2" xfId="75"/>
    <cellStyle name="Comma 2 2" xfId="76"/>
    <cellStyle name="Comma 2 2 2" xfId="77"/>
    <cellStyle name="Comma 2 3" xfId="78"/>
    <cellStyle name="Comma 2 4" xfId="79"/>
    <cellStyle name="Comma 3" xfId="80"/>
    <cellStyle name="Comma 3 2" xfId="81"/>
    <cellStyle name="Comma 4" xfId="82"/>
    <cellStyle name="Comma 5" xfId="83"/>
    <cellStyle name="Comma 5 2" xfId="84"/>
    <cellStyle name="Comma 5 3" xfId="85"/>
    <cellStyle name="Comma 5 6 4" xfId="86"/>
    <cellStyle name="Comma 5 6 4 2" xfId="87"/>
    <cellStyle name="Comma 6" xfId="88"/>
    <cellStyle name="Comma 7" xfId="89"/>
    <cellStyle name="Comma 8" xfId="90"/>
    <cellStyle name="Comma 8 2" xfId="91"/>
    <cellStyle name="Comma 9" xfId="92"/>
    <cellStyle name="Comma 9 2" xfId="93"/>
    <cellStyle name="comma zerodec" xfId="94"/>
    <cellStyle name="Currency" xfId="95"/>
    <cellStyle name="Currency [0]" xfId="96"/>
    <cellStyle name="Currency1" xfId="97"/>
    <cellStyle name="Date" xfId="98"/>
    <cellStyle name="Dezimal [0]_OPTIMIR1 (deutsch)" xfId="99"/>
    <cellStyle name="Dezimal_OPTIMIR1 (deutsch)" xfId="100"/>
    <cellStyle name="Dollar (zero dec)" xfId="101"/>
    <cellStyle name="Explanatory Text" xfId="102"/>
    <cellStyle name="Explanatory Text 2" xfId="103"/>
    <cellStyle name="Fixed" xfId="104"/>
    <cellStyle name="Followed Hyperlink" xfId="105"/>
    <cellStyle name="Good" xfId="106"/>
    <cellStyle name="Good 2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ADING1" xfId="116"/>
    <cellStyle name="HEADING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2 2" xfId="126"/>
    <cellStyle name="Normal 2 2 2" xfId="127"/>
    <cellStyle name="Normal 2 3" xfId="128"/>
    <cellStyle name="Normal 2 4" xfId="129"/>
    <cellStyle name="Normal 3" xfId="130"/>
    <cellStyle name="Normal 3 2" xfId="131"/>
    <cellStyle name="Normal 4" xfId="132"/>
    <cellStyle name="Normal 5" xfId="133"/>
    <cellStyle name="Normal 6" xfId="134"/>
    <cellStyle name="Normal_Private Fund Chart" xfId="135"/>
    <cellStyle name="Normal_Sheet1" xfId="136"/>
    <cellStyle name="Note" xfId="137"/>
    <cellStyle name="Note 2" xfId="138"/>
    <cellStyle name="Output" xfId="139"/>
    <cellStyle name="Output 2" xfId="140"/>
    <cellStyle name="Percent" xfId="141"/>
    <cellStyle name="Q" xfId="142"/>
    <cellStyle name="small border line" xfId="143"/>
    <cellStyle name="small border line 2" xfId="144"/>
    <cellStyle name="Standard_OPTIMIR1 (deutsch)" xfId="145"/>
    <cellStyle name="Title" xfId="146"/>
    <cellStyle name="Title 2" xfId="147"/>
    <cellStyle name="Total" xfId="148"/>
    <cellStyle name="Total 2" xfId="149"/>
    <cellStyle name="Total 3" xfId="150"/>
    <cellStyle name="W" xfId="151"/>
    <cellStyle name="Warning Text" xfId="152"/>
    <cellStyle name="Warning Text 2" xfId="153"/>
    <cellStyle name="Wไhrung [0]_OPTIMIR1 (deutsch)" xfId="154"/>
    <cellStyle name="Wไhrung_OPTIMIR1 (deutsch)" xfId="155"/>
    <cellStyle name="ปกติ 2" xfId="156"/>
    <cellStyle name="ปกติ_pf1000_dec06" xfId="157"/>
  </cellStyles>
  <dxfs count="126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PRIVATE FUND MANAGEMENT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895"/>
          <c:h val="0.8692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6600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  <c:pt idx="12">
                  <c:v>Dec 20</c:v>
                </c:pt>
              </c:strCache>
            </c:strRef>
          </c:cat>
          <c:val>
            <c:numRef>
              <c:f>data!$B$3:$N$3</c:f>
              <c:numCache>
                <c:ptCount val="13"/>
                <c:pt idx="0">
                  <c:v>4018</c:v>
                </c:pt>
                <c:pt idx="1">
                  <c:v>3995</c:v>
                </c:pt>
                <c:pt idx="2">
                  <c:v>3981</c:v>
                </c:pt>
                <c:pt idx="3">
                  <c:v>3957</c:v>
                </c:pt>
                <c:pt idx="4">
                  <c:v>3914</c:v>
                </c:pt>
                <c:pt idx="5">
                  <c:v>3904</c:v>
                </c:pt>
                <c:pt idx="6">
                  <c:v>3861</c:v>
                </c:pt>
                <c:pt idx="7">
                  <c:v>3864</c:v>
                </c:pt>
                <c:pt idx="8">
                  <c:v>3816</c:v>
                </c:pt>
                <c:pt idx="9">
                  <c:v>3792</c:v>
                </c:pt>
                <c:pt idx="10">
                  <c:v>3764</c:v>
                </c:pt>
                <c:pt idx="11">
                  <c:v>3744</c:v>
                </c:pt>
                <c:pt idx="12">
                  <c:v>3691</c:v>
                </c:pt>
              </c:numCache>
            </c:numRef>
          </c:val>
        </c:ser>
        <c:gapWidth val="80"/>
        <c:axId val="28847726"/>
        <c:axId val="58302943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data!$B$2:$N$2</c:f>
              <c:strCache>
                <c:ptCount val="13"/>
                <c:pt idx="0">
                  <c:v>Dec 19</c:v>
                </c:pt>
                <c:pt idx="1">
                  <c:v>Jan 20</c:v>
                </c:pt>
                <c:pt idx="2">
                  <c:v>Feb 20</c:v>
                </c:pt>
                <c:pt idx="3">
                  <c:v>Mar 20</c:v>
                </c:pt>
                <c:pt idx="4">
                  <c:v>Apr 20</c:v>
                </c:pt>
                <c:pt idx="5">
                  <c:v>May 20</c:v>
                </c:pt>
                <c:pt idx="6">
                  <c:v>Jun 20</c:v>
                </c:pt>
                <c:pt idx="7">
                  <c:v>Jul 20</c:v>
                </c:pt>
                <c:pt idx="8">
                  <c:v>Aug 20</c:v>
                </c:pt>
                <c:pt idx="9">
                  <c:v>Sep 20</c:v>
                </c:pt>
                <c:pt idx="10">
                  <c:v>Oct 20</c:v>
                </c:pt>
                <c:pt idx="11">
                  <c:v>Nov 20</c:v>
                </c:pt>
                <c:pt idx="12">
                  <c:v>Dec 20</c:v>
                </c:pt>
              </c:strCache>
            </c:strRef>
          </c:cat>
          <c:val>
            <c:numRef>
              <c:f>data!$B$4:$N$4</c:f>
              <c:numCache>
                <c:ptCount val="13"/>
                <c:pt idx="0">
                  <c:v>1125784.763659829</c:v>
                </c:pt>
                <c:pt idx="1">
                  <c:v>1141829.927433893</c:v>
                </c:pt>
                <c:pt idx="2">
                  <c:v>1132762.385435385</c:v>
                </c:pt>
                <c:pt idx="3">
                  <c:v>1110889.3955571426</c:v>
                </c:pt>
                <c:pt idx="4">
                  <c:v>1152262.9916966462</c:v>
                </c:pt>
                <c:pt idx="5">
                  <c:v>1161673.8092811771</c:v>
                </c:pt>
                <c:pt idx="6">
                  <c:v>1079055.6804949695</c:v>
                </c:pt>
                <c:pt idx="7">
                  <c:v>1100597.7707831585</c:v>
                </c:pt>
                <c:pt idx="8">
                  <c:v>1918850.133367801</c:v>
                </c:pt>
                <c:pt idx="9">
                  <c:v>1908518.21685215</c:v>
                </c:pt>
                <c:pt idx="10">
                  <c:v>1897816.19660909</c:v>
                </c:pt>
                <c:pt idx="11">
                  <c:v>1959687.2074808162</c:v>
                </c:pt>
                <c:pt idx="12">
                  <c:v>1993220.7082575096</c:v>
                </c:pt>
              </c:numCache>
            </c:numRef>
          </c:val>
          <c:smooth val="0"/>
        </c:ser>
        <c:axId val="54964440"/>
        <c:axId val="24917913"/>
      </c:lineChart>
      <c:catAx>
        <c:axId val="2884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MONTH
ENDED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 val="autoZero"/>
        <c:auto val="0"/>
        <c:lblOffset val="100"/>
        <c:tickLblSkip val="1"/>
        <c:noMultiLvlLbl val="0"/>
      </c:catAx>
      <c:valAx>
        <c:axId val="5830294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1"/>
        <c:crossBetween val="between"/>
        <c:dispUnits/>
      </c:valAx>
      <c:catAx>
        <c:axId val="54964440"/>
        <c:scaling>
          <c:orientation val="minMax"/>
        </c:scaling>
        <c:axPos val="b"/>
        <c:delete val="1"/>
        <c:majorTickMark val="out"/>
        <c:minorTickMark val="none"/>
        <c:tickLblPos val="nextTo"/>
        <c:crossAx val="24917913"/>
        <c:crossesAt val="70000"/>
        <c:auto val="0"/>
        <c:lblOffset val="100"/>
        <c:tickLblSkip val="1"/>
        <c:noMultiLvlLbl val="0"/>
      </c:catAx>
      <c:valAx>
        <c:axId val="24917913"/>
        <c:scaling>
          <c:orientation val="minMax"/>
        </c:scaling>
        <c:axPos val="l"/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"/>
          <c:y val="0.00325"/>
          <c:w val="0.230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0.05</cdr:y>
    </cdr:from>
    <cdr:to>
      <cdr:x>1</cdr:x>
      <cdr:y>0.0925</cdr:y>
    </cdr:to>
    <cdr:sp>
      <cdr:nvSpPr>
        <cdr:cNvPr id="1" name="TextBox 2"/>
        <cdr:cNvSpPr txBox="1">
          <a:spLocks noChangeArrowheads="1"/>
        </cdr:cNvSpPr>
      </cdr:nvSpPr>
      <cdr:spPr>
        <a:xfrm>
          <a:off x="8305800" y="28575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Million Baht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0.001</cdr:x>
      <cdr:y>0.058</cdr:y>
    </cdr:from>
    <cdr:to>
      <cdr:x>0.09825</cdr:x>
      <cdr:y>0.1015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333375"/>
          <a:ext cx="904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 of Funds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53100"/>
    <xdr:graphicFrame>
      <xdr:nvGraphicFramePr>
        <xdr:cNvPr id="1" name="Shape 1025"/>
        <xdr:cNvGraphicFramePr/>
      </xdr:nvGraphicFramePr>
      <xdr:xfrm>
        <a:off x="0" y="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F_12_2020_new%20(%20revised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er_2019"/>
      <sheetName val="January_2020"/>
      <sheetName val="February_2020"/>
      <sheetName val="March_2020"/>
      <sheetName val="April_2020"/>
      <sheetName val="May_2020"/>
      <sheetName val="June_2020"/>
      <sheetName val="July_2020"/>
      <sheetName val="August_2020"/>
      <sheetName val="September_2020 "/>
      <sheetName val="October_2020"/>
      <sheetName val="November_2020"/>
      <sheetName val="December_2020 "/>
      <sheetName val="PRIVATE fund managemen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23" max="23" width="17.00390625" style="0" bestFit="1" customWidth="1"/>
  </cols>
  <sheetData>
    <row r="1" spans="1:16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  <c r="P1" s="1"/>
    </row>
    <row r="2" spans="1:16" ht="23.25">
      <c r="A2" s="193" t="s">
        <v>81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  <c r="P2" s="1"/>
    </row>
    <row r="3" spans="1:16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  <c r="P3" s="1"/>
    </row>
    <row r="4" spans="1:16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  <c r="P4" s="1"/>
    </row>
    <row r="5" spans="1:16" ht="22.5" customHeight="1" thickBot="1">
      <c r="A5" s="195"/>
      <c r="B5" s="198"/>
      <c r="C5" s="188" t="s">
        <v>82</v>
      </c>
      <c r="D5" s="189"/>
      <c r="E5" s="190"/>
      <c r="F5" s="188" t="s">
        <v>80</v>
      </c>
      <c r="G5" s="189"/>
      <c r="H5" s="190"/>
      <c r="I5" s="191" t="s">
        <v>1</v>
      </c>
      <c r="J5" s="192"/>
      <c r="K5" s="188" t="s">
        <v>70</v>
      </c>
      <c r="L5" s="190"/>
      <c r="M5" s="191" t="s">
        <v>1</v>
      </c>
      <c r="N5" s="192"/>
      <c r="O5" s="1"/>
      <c r="P5" s="1"/>
    </row>
    <row r="6" spans="1:16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 t="s">
        <v>49</v>
      </c>
    </row>
    <row r="8" spans="1:16" ht="21.75">
      <c r="A8" s="11">
        <v>1</v>
      </c>
      <c r="B8" s="28" t="s">
        <v>15</v>
      </c>
      <c r="C8" s="40">
        <v>273</v>
      </c>
      <c r="D8" s="41">
        <v>488375.83568141</v>
      </c>
      <c r="E8" s="32">
        <f aca="true" t="shared" si="0" ref="E8:E31">(D8*$A$58)/$D$32</f>
        <v>43.38092426244447</v>
      </c>
      <c r="F8" s="40">
        <v>273</v>
      </c>
      <c r="G8" s="41">
        <v>482154.42993397</v>
      </c>
      <c r="H8" s="32">
        <v>43.27588767640789</v>
      </c>
      <c r="I8" s="42">
        <f aca="true" t="shared" si="1" ref="I8:I29">(D8-G8)</f>
        <v>6221.405747440003</v>
      </c>
      <c r="J8" s="43">
        <f aca="true" t="shared" si="2" ref="J8:J31">IF(G8&lt;&gt;0,(D8-G8)/G8*100,0)</f>
        <v>1.290334664827618</v>
      </c>
      <c r="K8" s="41">
        <v>418166.60953054</v>
      </c>
      <c r="L8" s="32">
        <v>42.26400142437695</v>
      </c>
      <c r="M8" s="42">
        <f aca="true" t="shared" si="3" ref="M8:M29">D8-K8</f>
        <v>70209.22615086997</v>
      </c>
      <c r="N8" s="43">
        <f aca="true" t="shared" si="4" ref="N8:N31">IF(AND(K8=0,M8=0),"0.00",IF(K8=0,"new",(M8*100)/K8))</f>
        <v>16.789773394315542</v>
      </c>
      <c r="O8" s="1"/>
      <c r="P8" s="27" t="s">
        <v>34</v>
      </c>
    </row>
    <row r="9" spans="1:16" ht="21.75">
      <c r="A9" s="11">
        <v>2</v>
      </c>
      <c r="B9" s="28" t="s">
        <v>10</v>
      </c>
      <c r="C9" s="44">
        <v>823</v>
      </c>
      <c r="D9" s="45">
        <v>167945.875199369</v>
      </c>
      <c r="E9" s="32">
        <f t="shared" si="0"/>
        <v>14.918115844221543</v>
      </c>
      <c r="F9" s="44">
        <v>823</v>
      </c>
      <c r="G9" s="45">
        <v>162848.439177242</v>
      </c>
      <c r="H9" s="32">
        <v>14.61650111371536</v>
      </c>
      <c r="I9" s="42">
        <f t="shared" si="1"/>
        <v>5097.436022127018</v>
      </c>
      <c r="J9" s="43">
        <f t="shared" si="2"/>
        <v>3.1301718627950983</v>
      </c>
      <c r="K9" s="45">
        <v>141868.18394412</v>
      </c>
      <c r="L9" s="32">
        <v>14.338584171078248</v>
      </c>
      <c r="M9" s="42">
        <f t="shared" si="3"/>
        <v>26077.691255248996</v>
      </c>
      <c r="N9" s="43">
        <f t="shared" si="4"/>
        <v>18.381634648626115</v>
      </c>
      <c r="O9" s="1"/>
      <c r="P9" s="27" t="s">
        <v>35</v>
      </c>
    </row>
    <row r="10" spans="1:16" ht="21.75">
      <c r="A10" s="11">
        <v>3</v>
      </c>
      <c r="B10" s="28" t="s">
        <v>27</v>
      </c>
      <c r="C10" s="44">
        <v>176</v>
      </c>
      <c r="D10" s="45">
        <v>40441.9838588</v>
      </c>
      <c r="E10" s="32">
        <f t="shared" si="0"/>
        <v>3.5923371113432556</v>
      </c>
      <c r="F10" s="44">
        <v>170</v>
      </c>
      <c r="G10" s="45">
        <v>40161.85745838</v>
      </c>
      <c r="H10" s="32">
        <v>3.6047372467007683</v>
      </c>
      <c r="I10" s="42">
        <f t="shared" si="1"/>
        <v>280.1264004199984</v>
      </c>
      <c r="J10" s="43">
        <f t="shared" si="2"/>
        <v>0.697493637365491</v>
      </c>
      <c r="K10" s="45">
        <v>23221.2201993</v>
      </c>
      <c r="L10" s="32">
        <v>2.3469632945604895</v>
      </c>
      <c r="M10" s="42">
        <f t="shared" si="3"/>
        <v>17220.763659499997</v>
      </c>
      <c r="N10" s="43">
        <f t="shared" si="4"/>
        <v>74.15959846941684</v>
      </c>
      <c r="O10" s="1"/>
      <c r="P10" s="27" t="s">
        <v>36</v>
      </c>
    </row>
    <row r="11" spans="1:23" ht="21.75">
      <c r="A11" s="11">
        <v>4</v>
      </c>
      <c r="B11" s="28" t="s">
        <v>29</v>
      </c>
      <c r="C11" s="44">
        <v>53</v>
      </c>
      <c r="D11" s="45">
        <v>113158.17635262</v>
      </c>
      <c r="E11" s="32">
        <f t="shared" si="0"/>
        <v>10.051492967870034</v>
      </c>
      <c r="F11" s="44">
        <v>55</v>
      </c>
      <c r="G11" s="45">
        <v>115752.39977176</v>
      </c>
      <c r="H11" s="32">
        <v>10.389384686320023</v>
      </c>
      <c r="I11" s="42">
        <f t="shared" si="1"/>
        <v>-2594.2234191400057</v>
      </c>
      <c r="J11" s="43">
        <f t="shared" si="2"/>
        <v>-2.241183270718605</v>
      </c>
      <c r="K11" s="45">
        <v>112821.78895391</v>
      </c>
      <c r="L11" s="32">
        <v>11.402871822793312</v>
      </c>
      <c r="M11" s="42">
        <f t="shared" si="3"/>
        <v>336.38739870999416</v>
      </c>
      <c r="N11" s="43">
        <f t="shared" si="4"/>
        <v>0.2981581854258802</v>
      </c>
      <c r="O11" s="1"/>
      <c r="P11" s="27" t="s">
        <v>37</v>
      </c>
      <c r="W11" s="92"/>
    </row>
    <row r="12" spans="1:23" ht="21.75">
      <c r="A12" s="11">
        <v>5</v>
      </c>
      <c r="B12" s="28" t="s">
        <v>12</v>
      </c>
      <c r="C12" s="44">
        <v>65</v>
      </c>
      <c r="D12" s="45">
        <v>18512.84676929</v>
      </c>
      <c r="E12" s="32">
        <f t="shared" si="0"/>
        <v>1.6444392717757463</v>
      </c>
      <c r="F12" s="44">
        <v>71</v>
      </c>
      <c r="G12" s="45">
        <v>19132.65093057</v>
      </c>
      <c r="H12" s="32">
        <v>1.7172557197839262</v>
      </c>
      <c r="I12" s="42">
        <f t="shared" si="1"/>
        <v>-619.8041612799971</v>
      </c>
      <c r="J12" s="43">
        <f t="shared" si="2"/>
        <v>-3.23951011038245</v>
      </c>
      <c r="K12" s="45">
        <v>28011.97169596</v>
      </c>
      <c r="L12" s="32">
        <v>2.8311634278661755</v>
      </c>
      <c r="M12" s="42">
        <f t="shared" si="3"/>
        <v>-9499.12492667</v>
      </c>
      <c r="N12" s="43">
        <f t="shared" si="4"/>
        <v>-33.910947182771864</v>
      </c>
      <c r="O12" s="1"/>
      <c r="P12" s="27" t="s">
        <v>38</v>
      </c>
      <c r="W12" s="92"/>
    </row>
    <row r="13" spans="1:23" ht="21.75">
      <c r="A13" s="11">
        <v>6</v>
      </c>
      <c r="B13" s="29" t="s">
        <v>65</v>
      </c>
      <c r="C13" s="44">
        <v>426</v>
      </c>
      <c r="D13" s="45">
        <v>39365.5864218699</v>
      </c>
      <c r="E13" s="32">
        <f t="shared" si="0"/>
        <v>3.4967240357646854</v>
      </c>
      <c r="F13" s="44">
        <v>408</v>
      </c>
      <c r="G13" s="45">
        <v>38798.9770746801</v>
      </c>
      <c r="H13" s="32">
        <v>3.482411587659424</v>
      </c>
      <c r="I13" s="42">
        <f t="shared" si="1"/>
        <v>566.6093471897984</v>
      </c>
      <c r="J13" s="43">
        <f t="shared" si="2"/>
        <v>1.4603718703696524</v>
      </c>
      <c r="K13" s="45">
        <v>26545.65914847</v>
      </c>
      <c r="L13" s="32">
        <v>2.6829635616327785</v>
      </c>
      <c r="M13" s="42">
        <f t="shared" si="3"/>
        <v>12819.927273399899</v>
      </c>
      <c r="N13" s="43">
        <f t="shared" si="4"/>
        <v>48.293874345699926</v>
      </c>
      <c r="O13" s="1"/>
      <c r="P13" s="27" t="s">
        <v>39</v>
      </c>
      <c r="W13" s="93"/>
    </row>
    <row r="14" spans="1:16" ht="21.75">
      <c r="A14" s="11">
        <v>7</v>
      </c>
      <c r="B14" s="28" t="s">
        <v>11</v>
      </c>
      <c r="C14" s="44">
        <v>250</v>
      </c>
      <c r="D14" s="60">
        <v>56824.62039872</v>
      </c>
      <c r="E14" s="32">
        <f t="shared" si="0"/>
        <v>5.047556356508864</v>
      </c>
      <c r="F14" s="44">
        <v>245</v>
      </c>
      <c r="G14" s="60">
        <v>56445.18075255</v>
      </c>
      <c r="H14" s="32">
        <v>5.066250874136776</v>
      </c>
      <c r="I14" s="42">
        <f t="shared" si="1"/>
        <v>379.43964617000165</v>
      </c>
      <c r="J14" s="43">
        <f t="shared" si="2"/>
        <v>0.6722268245245364</v>
      </c>
      <c r="K14" s="60">
        <v>42064.8681176</v>
      </c>
      <c r="L14" s="32">
        <v>4.251486382507626</v>
      </c>
      <c r="M14" s="42">
        <f t="shared" si="3"/>
        <v>14759.752281119996</v>
      </c>
      <c r="N14" s="43">
        <f t="shared" si="4"/>
        <v>35.088074542053526</v>
      </c>
      <c r="O14" s="1"/>
      <c r="P14" s="27" t="s">
        <v>40</v>
      </c>
    </row>
    <row r="15" spans="1:16" ht="21.75">
      <c r="A15" s="11">
        <v>8</v>
      </c>
      <c r="B15" s="29" t="s">
        <v>13</v>
      </c>
      <c r="C15" s="44">
        <v>80</v>
      </c>
      <c r="D15" s="45">
        <v>74451.71634183</v>
      </c>
      <c r="E15" s="32">
        <f t="shared" si="0"/>
        <v>6.61331710510932</v>
      </c>
      <c r="F15" s="44">
        <v>82</v>
      </c>
      <c r="G15" s="45">
        <v>74538.08623616</v>
      </c>
      <c r="H15" s="32">
        <v>6.690183989416457</v>
      </c>
      <c r="I15" s="42">
        <f t="shared" si="1"/>
        <v>-86.3698943299969</v>
      </c>
      <c r="J15" s="43">
        <f t="shared" si="2"/>
        <v>-0.11587350667462808</v>
      </c>
      <c r="K15" s="45">
        <v>70901.25637431</v>
      </c>
      <c r="L15" s="32">
        <v>7.165973399354126</v>
      </c>
      <c r="M15" s="42">
        <f t="shared" si="3"/>
        <v>3550.4599675200006</v>
      </c>
      <c r="N15" s="43">
        <f t="shared" si="4"/>
        <v>5.007612204748541</v>
      </c>
      <c r="O15" s="1"/>
      <c r="P15" s="27" t="s">
        <v>41</v>
      </c>
    </row>
    <row r="16" spans="1:16" ht="21.75">
      <c r="A16" s="11">
        <v>9</v>
      </c>
      <c r="B16" s="28" t="s">
        <v>23</v>
      </c>
      <c r="C16" s="44">
        <v>64</v>
      </c>
      <c r="D16" s="65">
        <v>19387.7094341</v>
      </c>
      <c r="E16" s="32">
        <f t="shared" si="0"/>
        <v>1.7221506330457192</v>
      </c>
      <c r="F16" s="44">
        <v>62</v>
      </c>
      <c r="G16" s="45">
        <v>15919.25968785</v>
      </c>
      <c r="H16" s="32">
        <v>1.4288370102444374</v>
      </c>
      <c r="I16" s="42">
        <f t="shared" si="1"/>
        <v>3468.4497462500003</v>
      </c>
      <c r="J16" s="43">
        <f t="shared" si="2"/>
        <v>21.787757811986776</v>
      </c>
      <c r="K16" s="45">
        <v>19509.93907588</v>
      </c>
      <c r="L16" s="32">
        <v>1.9718649794114633</v>
      </c>
      <c r="M16" s="42">
        <f t="shared" si="3"/>
        <v>-122.22964177999893</v>
      </c>
      <c r="N16" s="43">
        <f t="shared" si="4"/>
        <v>-0.6264993514567689</v>
      </c>
      <c r="O16" s="1"/>
      <c r="P16" s="27" t="s">
        <v>42</v>
      </c>
    </row>
    <row r="17" spans="1:20" ht="21.75">
      <c r="A17" s="11">
        <v>10</v>
      </c>
      <c r="B17" s="28" t="s">
        <v>14</v>
      </c>
      <c r="C17" s="44">
        <v>60</v>
      </c>
      <c r="D17" s="64">
        <v>8460.45872786</v>
      </c>
      <c r="E17" s="32">
        <f t="shared" si="0"/>
        <v>0.7515165421457454</v>
      </c>
      <c r="F17" s="44">
        <v>60</v>
      </c>
      <c r="G17" s="59">
        <v>8489.41663527</v>
      </c>
      <c r="H17" s="32">
        <v>0.7619696469375715</v>
      </c>
      <c r="I17" s="42">
        <f t="shared" si="1"/>
        <v>-28.95790741000019</v>
      </c>
      <c r="J17" s="43">
        <f t="shared" si="2"/>
        <v>-0.34110597528800873</v>
      </c>
      <c r="K17" s="59">
        <v>13573.08011344</v>
      </c>
      <c r="L17" s="32">
        <v>1.3718280325911936</v>
      </c>
      <c r="M17" s="42">
        <f t="shared" si="3"/>
        <v>-5112.6213855800015</v>
      </c>
      <c r="N17" s="46">
        <f t="shared" si="4"/>
        <v>-37.6673632134353</v>
      </c>
      <c r="O17" s="1"/>
      <c r="P17" s="27" t="s">
        <v>43</v>
      </c>
      <c r="Q17" s="1"/>
      <c r="R17" s="1"/>
      <c r="S17" s="1"/>
      <c r="T17" s="1"/>
    </row>
    <row r="18" spans="1:20" ht="21.75">
      <c r="A18" s="11">
        <v>11</v>
      </c>
      <c r="B18" s="28" t="s">
        <v>51</v>
      </c>
      <c r="C18" s="44">
        <v>221</v>
      </c>
      <c r="D18" s="45">
        <v>6675.74643967</v>
      </c>
      <c r="E18" s="32">
        <f t="shared" si="0"/>
        <v>0.5929860356226286</v>
      </c>
      <c r="F18" s="44">
        <v>220</v>
      </c>
      <c r="G18" s="45">
        <v>6654.84740822</v>
      </c>
      <c r="H18" s="32">
        <v>0.5973074414792852</v>
      </c>
      <c r="I18" s="42">
        <f t="shared" si="1"/>
        <v>20.89903144999971</v>
      </c>
      <c r="J18" s="43">
        <f t="shared" si="2"/>
        <v>0.3140422336984833</v>
      </c>
      <c r="K18" s="45">
        <v>6976.54327519</v>
      </c>
      <c r="L18" s="32">
        <v>0.705117597148376</v>
      </c>
      <c r="M18" s="42">
        <f t="shared" si="3"/>
        <v>-300.79683552000006</v>
      </c>
      <c r="N18" s="43">
        <f t="shared" si="4"/>
        <v>-4.31154546965536</v>
      </c>
      <c r="O18" s="1"/>
      <c r="P18" s="27" t="s">
        <v>52</v>
      </c>
      <c r="Q18" s="1"/>
      <c r="R18" s="1"/>
      <c r="S18" s="1"/>
      <c r="T18" s="1"/>
    </row>
    <row r="19" spans="1:20" ht="21.75">
      <c r="A19" s="11">
        <v>12</v>
      </c>
      <c r="B19" s="28" t="s">
        <v>28</v>
      </c>
      <c r="C19" s="44">
        <v>805</v>
      </c>
      <c r="D19" s="62">
        <v>24521.43455684</v>
      </c>
      <c r="E19" s="32">
        <f t="shared" si="0"/>
        <v>2.178163655113161</v>
      </c>
      <c r="F19" s="44">
        <v>807</v>
      </c>
      <c r="G19" s="62">
        <v>25017.15886591</v>
      </c>
      <c r="H19" s="32">
        <v>2.245421155234928</v>
      </c>
      <c r="I19" s="42">
        <f t="shared" si="1"/>
        <v>-495.7243090700031</v>
      </c>
      <c r="J19" s="43">
        <f t="shared" si="2"/>
        <v>-1.9815371990362547</v>
      </c>
      <c r="K19" s="62">
        <v>27363.91966309</v>
      </c>
      <c r="L19" s="32">
        <v>2.7656649604705197</v>
      </c>
      <c r="M19" s="42">
        <f t="shared" si="3"/>
        <v>-2842.485106250002</v>
      </c>
      <c r="N19" s="46">
        <f t="shared" si="4"/>
        <v>-10.387711779771474</v>
      </c>
      <c r="O19" s="1"/>
      <c r="P19" s="27" t="s">
        <v>44</v>
      </c>
      <c r="Q19" s="1"/>
      <c r="R19" s="1"/>
      <c r="S19" s="1"/>
      <c r="T19" s="33"/>
    </row>
    <row r="20" spans="1:20" ht="21.75">
      <c r="A20" s="11">
        <v>13</v>
      </c>
      <c r="B20" s="28" t="s">
        <v>16</v>
      </c>
      <c r="C20" s="44">
        <v>1</v>
      </c>
      <c r="D20" s="66">
        <v>2621.72684352</v>
      </c>
      <c r="E20" s="32">
        <f t="shared" si="0"/>
        <v>0.23287993656949066</v>
      </c>
      <c r="F20" s="44">
        <v>1</v>
      </c>
      <c r="G20" s="45">
        <v>2598.01517462</v>
      </c>
      <c r="H20" s="32">
        <v>0.23318548145218865</v>
      </c>
      <c r="I20" s="42">
        <f t="shared" si="1"/>
        <v>23.71166889999995</v>
      </c>
      <c r="J20" s="43">
        <f t="shared" si="2"/>
        <v>0.9126840032205797</v>
      </c>
      <c r="K20" s="45">
        <v>2797.87218337</v>
      </c>
      <c r="L20" s="32">
        <v>0.282780287206404</v>
      </c>
      <c r="M20" s="42">
        <f t="shared" si="3"/>
        <v>-176.14533985000025</v>
      </c>
      <c r="N20" s="46">
        <f t="shared" si="4"/>
        <v>-6.295689306215393</v>
      </c>
      <c r="O20" s="1"/>
      <c r="P20" s="27" t="s">
        <v>45</v>
      </c>
      <c r="Q20" s="1"/>
      <c r="R20" s="1"/>
      <c r="S20" s="1"/>
      <c r="T20" s="1"/>
    </row>
    <row r="21" spans="1:20" ht="21.75">
      <c r="A21" s="11">
        <v>14</v>
      </c>
      <c r="B21" s="68" t="s">
        <v>66</v>
      </c>
      <c r="C21" s="69">
        <v>3</v>
      </c>
      <c r="D21" s="70">
        <v>3722.66887495</v>
      </c>
      <c r="E21" s="71">
        <f t="shared" si="0"/>
        <v>0.3306732330297245</v>
      </c>
      <c r="F21" s="69">
        <v>3</v>
      </c>
      <c r="G21" s="70">
        <v>3751.48046778</v>
      </c>
      <c r="H21" s="71">
        <v>0.33671503830446753</v>
      </c>
      <c r="I21" s="72">
        <f t="shared" si="1"/>
        <v>-28.81159282999988</v>
      </c>
      <c r="J21" s="73">
        <f t="shared" si="2"/>
        <v>-0.7680059399869303</v>
      </c>
      <c r="K21" s="70">
        <v>3154.96258782</v>
      </c>
      <c r="L21" s="71">
        <v>0.3188713308678036</v>
      </c>
      <c r="M21" s="72">
        <f t="shared" si="3"/>
        <v>567.70628713</v>
      </c>
      <c r="N21" s="47">
        <f t="shared" si="4"/>
        <v>17.994073505710595</v>
      </c>
      <c r="O21" s="1"/>
      <c r="P21" s="27" t="s">
        <v>67</v>
      </c>
      <c r="Q21" s="1"/>
      <c r="R21" s="1"/>
      <c r="S21" s="1"/>
      <c r="T21" s="1"/>
    </row>
    <row r="22" spans="1:20" ht="21.75">
      <c r="A22" s="67">
        <v>15</v>
      </c>
      <c r="B22" s="80" t="s">
        <v>68</v>
      </c>
      <c r="C22" s="81">
        <v>0</v>
      </c>
      <c r="D22" s="78">
        <v>0</v>
      </c>
      <c r="E22" s="83">
        <f t="shared" si="0"/>
        <v>0</v>
      </c>
      <c r="F22" s="82">
        <v>0</v>
      </c>
      <c r="G22" s="78">
        <v>0</v>
      </c>
      <c r="H22" s="84">
        <v>0</v>
      </c>
      <c r="I22" s="42">
        <f t="shared" si="1"/>
        <v>0</v>
      </c>
      <c r="J22" s="85">
        <f t="shared" si="2"/>
        <v>0</v>
      </c>
      <c r="K22" s="86">
        <v>0</v>
      </c>
      <c r="L22" s="84">
        <v>0</v>
      </c>
      <c r="M22" s="42">
        <f t="shared" si="3"/>
        <v>0</v>
      </c>
      <c r="N22" s="90" t="str">
        <f t="shared" si="4"/>
        <v>0.00</v>
      </c>
      <c r="O22" s="91"/>
      <c r="P22" s="27" t="s">
        <v>69</v>
      </c>
      <c r="Q22" s="1"/>
      <c r="R22" s="1"/>
      <c r="S22" s="1"/>
      <c r="T22" s="1"/>
    </row>
    <row r="23" spans="1:20" ht="21.75">
      <c r="A23" s="11">
        <v>16</v>
      </c>
      <c r="B23" s="31" t="s">
        <v>17</v>
      </c>
      <c r="C23" s="82">
        <v>10</v>
      </c>
      <c r="D23" s="78">
        <v>171.55260973</v>
      </c>
      <c r="E23" s="83">
        <f t="shared" si="0"/>
        <v>0.015238490985816621</v>
      </c>
      <c r="F23" s="82">
        <v>10</v>
      </c>
      <c r="G23" s="78">
        <v>173.54698448</v>
      </c>
      <c r="H23" s="84">
        <v>0.015576751639437008</v>
      </c>
      <c r="I23" s="42">
        <f t="shared" si="1"/>
        <v>-1.9943747499999915</v>
      </c>
      <c r="J23" s="85">
        <f t="shared" si="2"/>
        <v>-1.1491843295207635</v>
      </c>
      <c r="K23" s="86">
        <v>716.68238587</v>
      </c>
      <c r="L23" s="84">
        <v>0.07243492112208778</v>
      </c>
      <c r="M23" s="42">
        <f t="shared" si="3"/>
        <v>-545.12977614</v>
      </c>
      <c r="N23" s="46">
        <f t="shared" si="4"/>
        <v>-76.06295157906696</v>
      </c>
      <c r="O23" s="1"/>
      <c r="P23" s="27" t="s">
        <v>46</v>
      </c>
      <c r="Q23" s="1"/>
      <c r="R23" s="1"/>
      <c r="S23" s="1"/>
      <c r="T23" s="1"/>
    </row>
    <row r="24" spans="1:20" ht="21.75">
      <c r="A24" s="67">
        <v>17</v>
      </c>
      <c r="B24" s="80" t="s">
        <v>24</v>
      </c>
      <c r="C24" s="81">
        <v>33</v>
      </c>
      <c r="D24" s="79">
        <v>1337.16204453</v>
      </c>
      <c r="E24" s="84">
        <f t="shared" si="0"/>
        <v>0.11877599410592499</v>
      </c>
      <c r="F24" s="81">
        <v>35</v>
      </c>
      <c r="G24" s="79">
        <v>1357.73153937</v>
      </c>
      <c r="H24" s="84">
        <v>0.12186352327103818</v>
      </c>
      <c r="I24" s="42">
        <f t="shared" si="1"/>
        <v>-20.56949484000006</v>
      </c>
      <c r="J24" s="85">
        <f t="shared" si="2"/>
        <v>-1.5149898373535977</v>
      </c>
      <c r="K24" s="87">
        <v>818.53546438</v>
      </c>
      <c r="L24" s="84">
        <v>0.0827291879456789</v>
      </c>
      <c r="M24" s="42">
        <f t="shared" si="3"/>
        <v>518.62658015</v>
      </c>
      <c r="N24" s="90">
        <f t="shared" si="4"/>
        <v>63.36030663531896</v>
      </c>
      <c r="O24" s="91"/>
      <c r="P24" s="27" t="s">
        <v>79</v>
      </c>
      <c r="Q24" s="1"/>
      <c r="R24" s="1"/>
      <c r="S24" s="1"/>
      <c r="T24" s="1"/>
    </row>
    <row r="25" spans="1:20" ht="21.75">
      <c r="A25" s="67">
        <v>18</v>
      </c>
      <c r="B25" s="80" t="s">
        <v>76</v>
      </c>
      <c r="C25" s="81">
        <v>27</v>
      </c>
      <c r="D25" s="61">
        <v>3055.83562934</v>
      </c>
      <c r="E25" s="83">
        <f t="shared" si="0"/>
        <v>0.27144048560452555</v>
      </c>
      <c r="F25" s="82">
        <v>24</v>
      </c>
      <c r="G25" s="61">
        <v>3093.95109272</v>
      </c>
      <c r="H25" s="84">
        <v>0.27769832993795496</v>
      </c>
      <c r="I25" s="42">
        <f t="shared" si="1"/>
        <v>-38.11546337999971</v>
      </c>
      <c r="J25" s="85">
        <f t="shared" si="2"/>
        <v>-1.2319349025808641</v>
      </c>
      <c r="K25" s="88">
        <v>3213.24067116</v>
      </c>
      <c r="L25" s="84">
        <v>0.32476148312088976</v>
      </c>
      <c r="M25" s="42">
        <f t="shared" si="3"/>
        <v>-157.40504181999995</v>
      </c>
      <c r="N25" s="90">
        <f t="shared" si="4"/>
        <v>-4.898638413012983</v>
      </c>
      <c r="O25" s="91"/>
      <c r="P25" s="27" t="s">
        <v>78</v>
      </c>
      <c r="Q25" s="1"/>
      <c r="R25" s="1"/>
      <c r="S25" s="1"/>
      <c r="T25" s="1"/>
    </row>
    <row r="26" spans="1:20" ht="21.75">
      <c r="A26" s="67">
        <v>19</v>
      </c>
      <c r="B26" s="31" t="s">
        <v>30</v>
      </c>
      <c r="C26" s="82">
        <v>125</v>
      </c>
      <c r="D26" s="78">
        <v>17605.81726247</v>
      </c>
      <c r="E26" s="84">
        <f t="shared" si="0"/>
        <v>1.5638706288078554</v>
      </c>
      <c r="F26" s="81">
        <v>129</v>
      </c>
      <c r="G26" s="78">
        <v>17748.05780875</v>
      </c>
      <c r="H26" s="84">
        <v>1.592981228671991</v>
      </c>
      <c r="I26" s="42">
        <f t="shared" si="1"/>
        <v>-142.24054628000158</v>
      </c>
      <c r="J26" s="85">
        <f t="shared" si="2"/>
        <v>-0.8014428835693522</v>
      </c>
      <c r="K26" s="86">
        <v>15637.62054595</v>
      </c>
      <c r="L26" s="84">
        <v>1.5804906512499266</v>
      </c>
      <c r="M26" s="42">
        <f t="shared" si="3"/>
        <v>1968.1967165199985</v>
      </c>
      <c r="N26" s="90">
        <f t="shared" si="4"/>
        <v>12.586292848944613</v>
      </c>
      <c r="O26" s="91"/>
      <c r="P26" s="27" t="s">
        <v>47</v>
      </c>
      <c r="Q26" s="1"/>
      <c r="R26" s="1"/>
      <c r="S26" s="1"/>
      <c r="T26" s="1"/>
    </row>
    <row r="27" spans="1:20" ht="21.75">
      <c r="A27" s="67">
        <v>20</v>
      </c>
      <c r="B27" s="80" t="s">
        <v>32</v>
      </c>
      <c r="C27" s="81">
        <v>99</v>
      </c>
      <c r="D27" s="78">
        <v>1950.51367176</v>
      </c>
      <c r="E27" s="84">
        <f t="shared" si="0"/>
        <v>0.17325813376786595</v>
      </c>
      <c r="F27" s="81">
        <v>104</v>
      </c>
      <c r="G27" s="78">
        <v>2025.35422279</v>
      </c>
      <c r="H27" s="84">
        <v>0.18178615897483671</v>
      </c>
      <c r="I27" s="42">
        <f t="shared" si="1"/>
        <v>-74.84055102999992</v>
      </c>
      <c r="J27" s="85">
        <f t="shared" si="2"/>
        <v>-3.695183301166168</v>
      </c>
      <c r="K27" s="86">
        <v>2417.13924577</v>
      </c>
      <c r="L27" s="83">
        <v>0.24429969824905348</v>
      </c>
      <c r="M27" s="89">
        <f t="shared" si="3"/>
        <v>-466.6255740099998</v>
      </c>
      <c r="N27" s="90">
        <f t="shared" si="4"/>
        <v>-19.304869375092718</v>
      </c>
      <c r="O27" s="91"/>
      <c r="P27" s="27" t="s">
        <v>48</v>
      </c>
      <c r="Q27" s="1"/>
      <c r="R27" s="1"/>
      <c r="S27" s="1"/>
      <c r="T27" s="1"/>
    </row>
    <row r="28" spans="1:20" ht="21.75">
      <c r="A28" s="11">
        <v>21</v>
      </c>
      <c r="B28" s="29" t="s">
        <v>53</v>
      </c>
      <c r="C28" s="44">
        <v>118</v>
      </c>
      <c r="D28" s="45">
        <v>11984.16286714</v>
      </c>
      <c r="E28" s="74">
        <f t="shared" si="0"/>
        <v>1.064516349304686</v>
      </c>
      <c r="F28" s="44">
        <v>121</v>
      </c>
      <c r="G28" s="45">
        <v>12394.04462437</v>
      </c>
      <c r="H28" s="74">
        <v>1.1124304781231131</v>
      </c>
      <c r="I28" s="75">
        <f t="shared" si="1"/>
        <v>-409.8817572300013</v>
      </c>
      <c r="J28" s="76">
        <f t="shared" si="2"/>
        <v>-3.3070863439047518</v>
      </c>
      <c r="K28" s="45">
        <v>4528.53619688</v>
      </c>
      <c r="L28" s="74">
        <v>0.4576980942838784</v>
      </c>
      <c r="M28" s="75">
        <f t="shared" si="3"/>
        <v>7455.62667026</v>
      </c>
      <c r="N28" s="77">
        <f t="shared" si="4"/>
        <v>164.6365700995536</v>
      </c>
      <c r="O28" s="1"/>
      <c r="P28" s="27" t="s">
        <v>54</v>
      </c>
      <c r="Q28" s="1"/>
      <c r="R28" s="1"/>
      <c r="S28" s="1"/>
      <c r="T28" s="1"/>
    </row>
    <row r="29" spans="1:20" ht="21.75">
      <c r="A29" s="11">
        <v>22</v>
      </c>
      <c r="B29" s="28" t="s">
        <v>62</v>
      </c>
      <c r="C29" s="44">
        <v>139</v>
      </c>
      <c r="D29" s="45">
        <v>7537.86736153</v>
      </c>
      <c r="E29" s="32">
        <f t="shared" si="0"/>
        <v>0.669565587033266</v>
      </c>
      <c r="F29" s="44">
        <v>145</v>
      </c>
      <c r="G29" s="45">
        <v>7388.36122462</v>
      </c>
      <c r="H29" s="32">
        <v>0.6631441517879862</v>
      </c>
      <c r="I29" s="42">
        <f t="shared" si="1"/>
        <v>149.50613691000035</v>
      </c>
      <c r="J29" s="43">
        <f t="shared" si="2"/>
        <v>2.02353583378958</v>
      </c>
      <c r="K29" s="45">
        <v>7000.43033426</v>
      </c>
      <c r="L29" s="32">
        <v>0.7075318566218716</v>
      </c>
      <c r="M29" s="42">
        <f t="shared" si="3"/>
        <v>537.4370272700007</v>
      </c>
      <c r="N29" s="47">
        <f t="shared" si="4"/>
        <v>7.677199852126119</v>
      </c>
      <c r="O29" s="1"/>
      <c r="P29" s="27" t="s">
        <v>57</v>
      </c>
      <c r="Q29" s="1"/>
      <c r="R29" s="1"/>
      <c r="S29" s="1"/>
      <c r="T29" s="1"/>
    </row>
    <row r="30" spans="1:20" ht="21.75">
      <c r="A30" s="11">
        <v>23</v>
      </c>
      <c r="B30" s="28" t="s">
        <v>58</v>
      </c>
      <c r="C30" s="44">
        <v>69</v>
      </c>
      <c r="D30" s="45">
        <v>15339.61678763</v>
      </c>
      <c r="E30" s="32">
        <f t="shared" si="0"/>
        <v>1.3625710067137728</v>
      </c>
      <c r="F30" s="44">
        <v>69</v>
      </c>
      <c r="G30" s="45">
        <v>15368.91579134</v>
      </c>
      <c r="H30" s="32">
        <v>1.3794407604743688</v>
      </c>
      <c r="I30" s="42">
        <f>(D30-G30)</f>
        <v>-29.299003709998942</v>
      </c>
      <c r="J30" s="43">
        <f>IF(G30&lt;&gt;0,(D30-G30)/G30*100,0)</f>
        <v>-0.1906380652206332</v>
      </c>
      <c r="K30" s="45">
        <v>11641.92747116</v>
      </c>
      <c r="L30" s="32">
        <v>1.1766468866942483</v>
      </c>
      <c r="M30" s="42">
        <f>D30-K30</f>
        <v>3697.6893164700014</v>
      </c>
      <c r="N30" s="47">
        <f>IF(AND(K30=0,M30=0),"0.00",IF(K30=0,"new",(M30*100)/K30))</f>
        <v>31.761830896388194</v>
      </c>
      <c r="O30" s="1"/>
      <c r="P30" s="27" t="s">
        <v>63</v>
      </c>
      <c r="Q30" s="1"/>
      <c r="R30" s="1"/>
      <c r="S30" s="1"/>
      <c r="T30" s="1"/>
    </row>
    <row r="31" spans="1:20" ht="22.5" thickBot="1">
      <c r="A31" s="11">
        <v>24</v>
      </c>
      <c r="B31" s="28" t="s">
        <v>72</v>
      </c>
      <c r="C31" s="44">
        <v>98</v>
      </c>
      <c r="D31" s="45">
        <v>2335.84952485</v>
      </c>
      <c r="E31" s="32">
        <f t="shared" si="0"/>
        <v>0.20748633311187786</v>
      </c>
      <c r="F31" s="44">
        <v>97</v>
      </c>
      <c r="G31" s="45">
        <v>2328.88847503</v>
      </c>
      <c r="H31" s="32">
        <v>0.2090299493257407</v>
      </c>
      <c r="I31" s="42">
        <f>(D31-G31)</f>
        <v>6.961049819999971</v>
      </c>
      <c r="J31" s="43">
        <f t="shared" si="2"/>
        <v>0.29890009309742926</v>
      </c>
      <c r="K31" s="45">
        <v>0</v>
      </c>
      <c r="L31" s="32">
        <v>0</v>
      </c>
      <c r="M31" s="42">
        <f>D31-K31</f>
        <v>2335.84952485</v>
      </c>
      <c r="N31" s="47" t="str">
        <f t="shared" si="4"/>
        <v>new</v>
      </c>
      <c r="O31" s="1"/>
      <c r="P31" s="27" t="s">
        <v>75</v>
      </c>
      <c r="Q31" s="1"/>
      <c r="R31" s="1"/>
      <c r="S31" s="1"/>
      <c r="T31" s="1"/>
    </row>
    <row r="32" spans="1:20" ht="22.5" customHeight="1" thickBot="1">
      <c r="A32" s="191" t="s">
        <v>18</v>
      </c>
      <c r="B32" s="192"/>
      <c r="C32" s="48">
        <f>SUM(C8:C31)</f>
        <v>4018</v>
      </c>
      <c r="D32" s="49">
        <f>SUM(D8:D31)</f>
        <v>1125784.763659829</v>
      </c>
      <c r="E32" s="50">
        <f>SUM(E8:E31)</f>
        <v>100</v>
      </c>
      <c r="F32" s="48">
        <v>4014</v>
      </c>
      <c r="G32" s="49">
        <v>1114141.0513384324</v>
      </c>
      <c r="H32" s="50">
        <v>99.99999999999993</v>
      </c>
      <c r="I32" s="51">
        <f>SUM(I8:I31)</f>
        <v>11643.712321396817</v>
      </c>
      <c r="J32" s="52">
        <f>IF(G32&lt;&gt;0,(D32-G32)/G32*100,0)</f>
        <v>1.0450842204771953</v>
      </c>
      <c r="K32" s="49">
        <v>989415.5674747605</v>
      </c>
      <c r="L32" s="50">
        <v>99.99999999999994</v>
      </c>
      <c r="M32" s="51">
        <f>D32-K32</f>
        <v>136369.19618506858</v>
      </c>
      <c r="N32" s="53">
        <f>IF(AND(K32=0,M32=0),"0.00",IF(K32=0,"new",(M32*100)/K32))</f>
        <v>13.78280276437507</v>
      </c>
      <c r="O32" s="1"/>
      <c r="P32" s="27"/>
      <c r="Q32" s="1"/>
      <c r="R32" s="1"/>
      <c r="S32" s="1"/>
      <c r="T32" s="1"/>
    </row>
    <row r="33" spans="1:20" ht="22.5" customHeight="1">
      <c r="A33" s="12"/>
      <c r="B33" s="12"/>
      <c r="C33" s="54"/>
      <c r="D33" s="54"/>
      <c r="E33" s="54"/>
      <c r="F33" s="54"/>
      <c r="G33" s="55"/>
      <c r="H33" s="55"/>
      <c r="I33" s="56"/>
      <c r="J33" s="56"/>
      <c r="K33" s="55"/>
      <c r="L33" s="55"/>
      <c r="M33" s="57"/>
      <c r="N33" s="57"/>
      <c r="O33" s="1"/>
      <c r="P33" s="1" t="s">
        <v>50</v>
      </c>
      <c r="Q33" s="1"/>
      <c r="R33" s="1"/>
      <c r="S33" s="1"/>
      <c r="T33" s="1"/>
    </row>
    <row r="34" spans="2:12" ht="21.75">
      <c r="B34" s="26" t="s">
        <v>83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19</v>
      </c>
    </row>
    <row r="35" spans="2:12" ht="21.75">
      <c r="B35" s="63"/>
      <c r="C35" s="1"/>
      <c r="D35" s="1"/>
      <c r="E35" s="1"/>
      <c r="F35" s="58"/>
      <c r="G35" s="1"/>
      <c r="H35" s="1"/>
      <c r="I35" s="1"/>
      <c r="J35" s="1"/>
      <c r="K35" s="1"/>
      <c r="L35" s="2" t="s">
        <v>20</v>
      </c>
    </row>
    <row r="36" spans="2:12" ht="21.75">
      <c r="B36" s="1" t="s">
        <v>31</v>
      </c>
      <c r="C36" s="1"/>
      <c r="D36" s="30"/>
      <c r="E36" s="1"/>
      <c r="F36" s="1"/>
      <c r="G36" s="1"/>
      <c r="H36" s="1"/>
      <c r="I36" s="1"/>
      <c r="J36" s="1"/>
      <c r="K36" s="1"/>
      <c r="L36" s="1"/>
    </row>
    <row r="37" spans="2:12" ht="21.75">
      <c r="B37" s="1" t="s">
        <v>33</v>
      </c>
      <c r="C37" s="1"/>
      <c r="D37" s="30"/>
      <c r="E37" s="1"/>
      <c r="F37" s="13"/>
      <c r="G37" s="1"/>
      <c r="H37" s="1"/>
      <c r="I37" s="1"/>
      <c r="J37" s="1"/>
      <c r="K37" s="1"/>
      <c r="L37" s="1"/>
    </row>
    <row r="38" spans="2:12" ht="21.75">
      <c r="B38" s="1" t="s">
        <v>77</v>
      </c>
      <c r="C38" s="1"/>
      <c r="D38" s="30"/>
      <c r="E38" s="1"/>
      <c r="F38" s="1"/>
      <c r="G38" s="1"/>
      <c r="H38" s="1"/>
      <c r="I38" s="1"/>
      <c r="J38" s="1"/>
      <c r="K38" s="1"/>
      <c r="L38" s="1"/>
    </row>
    <row r="39" spans="2:12" ht="21.75">
      <c r="B39" s="1" t="s">
        <v>55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61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56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64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ht="21.75">
      <c r="B43" s="1" t="s">
        <v>59</v>
      </c>
    </row>
    <row r="44" ht="21.75">
      <c r="B44" s="1" t="s">
        <v>60</v>
      </c>
    </row>
    <row r="45" ht="21.75">
      <c r="B45" s="1" t="s">
        <v>73</v>
      </c>
    </row>
    <row r="46" ht="21.75">
      <c r="B46" s="1" t="s">
        <v>74</v>
      </c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2:B32"/>
  </mergeCells>
  <conditionalFormatting sqref="J8 J10 J12 J14:J15 J22:J27 J18:J20">
    <cfRule type="cellIs" priority="10" dxfId="0" operator="greaterThanOrEqual" stopIfTrue="1">
      <formula>100</formula>
    </cfRule>
  </conditionalFormatting>
  <conditionalFormatting sqref="J9">
    <cfRule type="cellIs" priority="9" dxfId="0" operator="greaterThanOrEqual" stopIfTrue="1">
      <formula>100</formula>
    </cfRule>
  </conditionalFormatting>
  <conditionalFormatting sqref="J11">
    <cfRule type="cellIs" priority="8" dxfId="0" operator="greaterThanOrEqual" stopIfTrue="1">
      <formula>100</formula>
    </cfRule>
  </conditionalFormatting>
  <conditionalFormatting sqref="J13">
    <cfRule type="cellIs" priority="7" dxfId="0" operator="greaterThanOrEqual" stopIfTrue="1">
      <formula>100</formula>
    </cfRule>
  </conditionalFormatting>
  <conditionalFormatting sqref="J16">
    <cfRule type="cellIs" priority="6" dxfId="0" operator="greaterThanOrEqual" stopIfTrue="1">
      <formula>100</formula>
    </cfRule>
  </conditionalFormatting>
  <conditionalFormatting sqref="J17">
    <cfRule type="cellIs" priority="5" dxfId="0" operator="greaterThanOrEqual" stopIfTrue="1">
      <formula>100</formula>
    </cfRule>
  </conditionalFormatting>
  <conditionalFormatting sqref="J21">
    <cfRule type="cellIs" priority="4" dxfId="0" operator="greaterThanOrEqual" stopIfTrue="1">
      <formula>100</formula>
    </cfRule>
  </conditionalFormatting>
  <conditionalFormatting sqref="J29 J31">
    <cfRule type="cellIs" priority="3" dxfId="0" operator="greaterThanOrEqual" stopIfTrue="1">
      <formula>100</formula>
    </cfRule>
  </conditionalFormatting>
  <conditionalFormatting sqref="J28">
    <cfRule type="cellIs" priority="2" dxfId="0" operator="greaterThanOrEqual" stopIfTrue="1">
      <formula>100</formula>
    </cfRule>
  </conditionalFormatting>
  <conditionalFormatting sqref="J30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A25">
      <selection activeCell="D33" sqref="D33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23" max="23" width="17.00390625" style="0" bestFit="1" customWidth="1"/>
  </cols>
  <sheetData>
    <row r="1" spans="1:16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  <c r="P1" s="1"/>
    </row>
    <row r="2" spans="1:16" ht="23.25">
      <c r="A2" s="193" t="s">
        <v>123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  <c r="P2" s="1"/>
    </row>
    <row r="3" spans="1:16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  <c r="P3" s="1"/>
    </row>
    <row r="4" spans="1:16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  <c r="P4" s="1"/>
    </row>
    <row r="5" spans="1:16" ht="22.5" customHeight="1" thickBot="1">
      <c r="A5" s="195"/>
      <c r="B5" s="198"/>
      <c r="C5" s="188" t="s">
        <v>124</v>
      </c>
      <c r="D5" s="189"/>
      <c r="E5" s="190"/>
      <c r="F5" s="188" t="s">
        <v>120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  <c r="P5" s="1"/>
    </row>
    <row r="6" spans="1:16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/>
    </row>
    <row r="8" spans="1:20" ht="21.75">
      <c r="A8" s="11">
        <v>1</v>
      </c>
      <c r="B8" s="28" t="s">
        <v>121</v>
      </c>
      <c r="C8" s="117">
        <v>2</v>
      </c>
      <c r="D8" s="118">
        <v>828626.42316536</v>
      </c>
      <c r="E8" s="32">
        <v>43.4172655963468</v>
      </c>
      <c r="F8" s="40">
        <v>2</v>
      </c>
      <c r="G8" s="99">
        <v>828202.87741136</v>
      </c>
      <c r="H8" s="32">
        <v>43.161415423192494</v>
      </c>
      <c r="I8" s="42">
        <v>423.54575399996247</v>
      </c>
      <c r="J8" s="43">
        <v>0.05114033838228161</v>
      </c>
      <c r="K8" s="99">
        <v>0</v>
      </c>
      <c r="L8" s="32">
        <v>0</v>
      </c>
      <c r="M8" s="42">
        <v>828626.42316536</v>
      </c>
      <c r="N8" s="46" t="s">
        <v>106</v>
      </c>
      <c r="O8" s="98"/>
      <c r="P8" s="27"/>
      <c r="Q8" s="1"/>
      <c r="R8" s="1"/>
      <c r="S8" s="1"/>
      <c r="T8" s="1"/>
    </row>
    <row r="9" spans="1:16" ht="21.75">
      <c r="A9" s="11">
        <v>2</v>
      </c>
      <c r="B9" s="28" t="s">
        <v>15</v>
      </c>
      <c r="C9" s="119">
        <v>228</v>
      </c>
      <c r="D9" s="120">
        <v>492733.4606589601</v>
      </c>
      <c r="E9" s="32">
        <v>25.81759274331996</v>
      </c>
      <c r="F9" s="44">
        <v>228</v>
      </c>
      <c r="G9" s="100">
        <v>488503.11574245</v>
      </c>
      <c r="H9" s="32">
        <v>25.458117194648818</v>
      </c>
      <c r="I9" s="42">
        <v>4230.344916510105</v>
      </c>
      <c r="J9" s="43">
        <v>0.8659811534836637</v>
      </c>
      <c r="K9" s="100">
        <v>488375.83568141</v>
      </c>
      <c r="L9" s="32">
        <v>43.38092426244447</v>
      </c>
      <c r="M9" s="42">
        <v>4357.62497755012</v>
      </c>
      <c r="N9" s="43">
        <v>0.8922687527056108</v>
      </c>
      <c r="O9" s="1"/>
      <c r="P9" s="27"/>
    </row>
    <row r="10" spans="1:16" ht="21.75">
      <c r="A10" s="11">
        <v>3</v>
      </c>
      <c r="B10" s="28" t="s">
        <v>10</v>
      </c>
      <c r="C10" s="119">
        <v>840</v>
      </c>
      <c r="D10" s="120">
        <v>161352.89</v>
      </c>
      <c r="E10" s="32">
        <v>8.454354198731748</v>
      </c>
      <c r="F10" s="44">
        <v>839</v>
      </c>
      <c r="G10" s="100">
        <v>165696.681506111</v>
      </c>
      <c r="H10" s="32">
        <v>8.635207024495152</v>
      </c>
      <c r="I10" s="42">
        <v>-4343.791506110982</v>
      </c>
      <c r="J10" s="43">
        <v>-2.621531986415057</v>
      </c>
      <c r="K10" s="100">
        <v>167945.875199369</v>
      </c>
      <c r="L10" s="32">
        <v>14.918115844221543</v>
      </c>
      <c r="M10" s="42">
        <v>-6592.985199368995</v>
      </c>
      <c r="N10" s="43">
        <v>-3.925660687731952</v>
      </c>
      <c r="O10" s="1"/>
      <c r="P10" s="27"/>
    </row>
    <row r="11" spans="1:23" ht="21.75">
      <c r="A11" s="11">
        <v>4</v>
      </c>
      <c r="B11" s="28" t="s">
        <v>29</v>
      </c>
      <c r="C11" s="119">
        <v>55</v>
      </c>
      <c r="D11" s="120">
        <v>97154.31594925</v>
      </c>
      <c r="E11" s="32">
        <v>5.090562672725927</v>
      </c>
      <c r="F11" s="44">
        <v>54</v>
      </c>
      <c r="G11" s="100">
        <v>98912.97713947</v>
      </c>
      <c r="H11" s="32">
        <v>5.154804714522776</v>
      </c>
      <c r="I11" s="42">
        <v>-1758.6611902199948</v>
      </c>
      <c r="J11" s="43">
        <v>-1.7779883298227235</v>
      </c>
      <c r="K11" s="100">
        <v>113158.17635262</v>
      </c>
      <c r="L11" s="32">
        <v>10.051492967870034</v>
      </c>
      <c r="M11" s="42">
        <v>-16003.860403369996</v>
      </c>
      <c r="N11" s="43">
        <v>-14.142911205549357</v>
      </c>
      <c r="O11" s="1"/>
      <c r="P11" s="27"/>
      <c r="W11" s="101"/>
    </row>
    <row r="12" spans="1:23" ht="21.75">
      <c r="A12" s="11">
        <v>5</v>
      </c>
      <c r="B12" s="28" t="s">
        <v>11</v>
      </c>
      <c r="C12" s="119">
        <v>217</v>
      </c>
      <c r="D12" s="121">
        <v>55043.462484849995</v>
      </c>
      <c r="E12" s="32">
        <v>2.884094162624078</v>
      </c>
      <c r="F12" s="44">
        <v>218</v>
      </c>
      <c r="G12" s="102">
        <v>55955.12903197</v>
      </c>
      <c r="H12" s="32">
        <v>2.9160760425704715</v>
      </c>
      <c r="I12" s="42">
        <v>-911.6665471200031</v>
      </c>
      <c r="J12" s="43">
        <v>-1.6292814669395577</v>
      </c>
      <c r="K12" s="94">
        <v>56824.62039872</v>
      </c>
      <c r="L12" s="32">
        <v>5.047556356508864</v>
      </c>
      <c r="M12" s="42">
        <v>-1781.1579138700035</v>
      </c>
      <c r="N12" s="43">
        <v>-3.1344827319077435</v>
      </c>
      <c r="O12" s="1"/>
      <c r="P12" s="27"/>
      <c r="W12" s="101"/>
    </row>
    <row r="13" spans="1:23" ht="21.75">
      <c r="A13" s="11">
        <v>6</v>
      </c>
      <c r="B13" s="29" t="s">
        <v>13</v>
      </c>
      <c r="C13" s="119">
        <v>82</v>
      </c>
      <c r="D13" s="120">
        <v>51841.05</v>
      </c>
      <c r="E13" s="32">
        <v>2.716298411104768</v>
      </c>
      <c r="F13" s="44">
        <v>81</v>
      </c>
      <c r="G13" s="100">
        <v>52780.49851846</v>
      </c>
      <c r="H13" s="32">
        <v>2.750631620502024</v>
      </c>
      <c r="I13" s="42">
        <v>-939.448518459998</v>
      </c>
      <c r="J13" s="43">
        <v>-1.7799159629601178</v>
      </c>
      <c r="K13" s="100">
        <v>74451.71634183</v>
      </c>
      <c r="L13" s="32">
        <v>6.61331710510932</v>
      </c>
      <c r="M13" s="42">
        <v>-22610.66634183</v>
      </c>
      <c r="N13" s="43">
        <v>-30.36957031053213</v>
      </c>
      <c r="O13" s="1"/>
      <c r="P13" s="27"/>
      <c r="W13" s="93"/>
    </row>
    <row r="14" spans="1:20" ht="21.75">
      <c r="A14" s="11">
        <v>7</v>
      </c>
      <c r="B14" s="28" t="s">
        <v>65</v>
      </c>
      <c r="C14" s="119">
        <v>455</v>
      </c>
      <c r="D14" s="122">
        <v>37350.27</v>
      </c>
      <c r="E14" s="32">
        <v>1.957029787308206</v>
      </c>
      <c r="F14" s="44">
        <v>458</v>
      </c>
      <c r="G14" s="116">
        <v>38680.3892733901</v>
      </c>
      <c r="H14" s="32">
        <v>2.0158108546758466</v>
      </c>
      <c r="I14" s="42">
        <v>-1330.1192733901044</v>
      </c>
      <c r="J14" s="43">
        <v>-3.4387432452887707</v>
      </c>
      <c r="K14" s="103">
        <v>39365.5864218699</v>
      </c>
      <c r="L14" s="32">
        <v>3.4967240357646854</v>
      </c>
      <c r="M14" s="42">
        <v>-2015.3164218699021</v>
      </c>
      <c r="N14" s="43">
        <v>-5.119487870121694</v>
      </c>
      <c r="O14" s="98"/>
      <c r="P14" s="27"/>
      <c r="Q14" s="1"/>
      <c r="R14" s="1"/>
      <c r="S14" s="1"/>
      <c r="T14" s="1"/>
    </row>
    <row r="15" spans="1:20" ht="21.75">
      <c r="A15" s="11">
        <v>8</v>
      </c>
      <c r="B15" s="29" t="s">
        <v>27</v>
      </c>
      <c r="C15" s="119">
        <v>148</v>
      </c>
      <c r="D15" s="120">
        <v>34015.897</v>
      </c>
      <c r="E15" s="32">
        <v>1.7823197441680567</v>
      </c>
      <c r="F15" s="44">
        <v>147</v>
      </c>
      <c r="G15" s="100">
        <v>34878.542512</v>
      </c>
      <c r="H15" s="32">
        <v>1.8176793437632448</v>
      </c>
      <c r="I15" s="42">
        <v>-862.6455120000028</v>
      </c>
      <c r="J15" s="43">
        <v>-2.4732842884796824</v>
      </c>
      <c r="K15" s="100">
        <v>40441.9838588</v>
      </c>
      <c r="L15" s="32">
        <v>3.5923371113432556</v>
      </c>
      <c r="M15" s="42">
        <v>-6426.086858800001</v>
      </c>
      <c r="N15" s="43">
        <v>-15.88964300375614</v>
      </c>
      <c r="O15" s="1"/>
      <c r="P15" s="27"/>
      <c r="Q15" s="1"/>
      <c r="R15" s="1"/>
      <c r="S15" s="1"/>
      <c r="T15" s="1"/>
    </row>
    <row r="16" spans="1:16" ht="21.75">
      <c r="A16" s="11">
        <v>9</v>
      </c>
      <c r="B16" s="28" t="s">
        <v>105</v>
      </c>
      <c r="C16" s="119">
        <v>53</v>
      </c>
      <c r="D16" s="120">
        <v>22841.841967</v>
      </c>
      <c r="E16" s="32">
        <v>1.1968364653429726</v>
      </c>
      <c r="F16" s="44">
        <v>53</v>
      </c>
      <c r="G16" s="104">
        <v>23435.00231572</v>
      </c>
      <c r="H16" s="32">
        <v>1.2213044629279566</v>
      </c>
      <c r="I16" s="42">
        <v>-593.1603487200009</v>
      </c>
      <c r="J16" s="43">
        <v>-2.531087220427173</v>
      </c>
      <c r="K16" s="100">
        <v>19387.7094341</v>
      </c>
      <c r="L16" s="32">
        <v>1.7221506330457192</v>
      </c>
      <c r="M16" s="42">
        <v>3454.132532899999</v>
      </c>
      <c r="N16" s="43">
        <v>17.81609397768625</v>
      </c>
      <c r="O16" s="1"/>
      <c r="P16" s="27"/>
    </row>
    <row r="17" spans="1:20" ht="21.75">
      <c r="A17" s="11">
        <v>10</v>
      </c>
      <c r="B17" s="28" t="s">
        <v>12</v>
      </c>
      <c r="C17" s="119">
        <v>62</v>
      </c>
      <c r="D17" s="123">
        <v>20124.79991195001</v>
      </c>
      <c r="E17" s="32">
        <v>1.0544725082657698</v>
      </c>
      <c r="F17" s="44">
        <v>61</v>
      </c>
      <c r="G17" s="103">
        <v>20228.23687071</v>
      </c>
      <c r="H17" s="32">
        <v>1.054185343552971</v>
      </c>
      <c r="I17" s="42">
        <v>-103.43695875999038</v>
      </c>
      <c r="J17" s="43">
        <v>-0.5113493549690661</v>
      </c>
      <c r="K17" s="103">
        <v>18512.84676929</v>
      </c>
      <c r="L17" s="32">
        <v>1.6444392717757463</v>
      </c>
      <c r="M17" s="42">
        <v>1611.9531426600079</v>
      </c>
      <c r="N17" s="43">
        <v>8.707213767544348</v>
      </c>
      <c r="O17" s="98"/>
      <c r="P17" s="27"/>
      <c r="Q17" s="1"/>
      <c r="R17" s="1"/>
      <c r="S17" s="1"/>
      <c r="T17" s="1"/>
    </row>
    <row r="18" spans="1:16" ht="21.75">
      <c r="A18" s="11">
        <v>11</v>
      </c>
      <c r="B18" s="28" t="s">
        <v>30</v>
      </c>
      <c r="C18" s="119">
        <v>125</v>
      </c>
      <c r="D18" s="120">
        <v>19246.532801</v>
      </c>
      <c r="E18" s="32">
        <v>1.0084542359121218</v>
      </c>
      <c r="F18" s="44">
        <v>122</v>
      </c>
      <c r="G18" s="100">
        <v>18694.70401644</v>
      </c>
      <c r="H18" s="32">
        <v>0.9742659779077513</v>
      </c>
      <c r="I18" s="42">
        <v>551.8287845600025</v>
      </c>
      <c r="J18" s="43">
        <v>2.9517920373316846</v>
      </c>
      <c r="K18" s="100">
        <v>17605.81726247</v>
      </c>
      <c r="L18" s="32">
        <v>1.5638706288078554</v>
      </c>
      <c r="M18" s="42">
        <v>1640.715538530003</v>
      </c>
      <c r="N18" s="46">
        <v>9.319167148391836</v>
      </c>
      <c r="O18" s="1"/>
      <c r="P18" s="27"/>
    </row>
    <row r="19" spans="1:20" ht="21.75">
      <c r="A19" s="11">
        <v>12</v>
      </c>
      <c r="B19" s="28" t="s">
        <v>53</v>
      </c>
      <c r="C19" s="119">
        <v>91</v>
      </c>
      <c r="D19" s="120">
        <v>16470.88</v>
      </c>
      <c r="E19" s="32">
        <v>0.8630192708962743</v>
      </c>
      <c r="F19" s="44">
        <v>92</v>
      </c>
      <c r="G19" s="100">
        <v>17427.33033752</v>
      </c>
      <c r="H19" s="32">
        <v>0.9082173763582592</v>
      </c>
      <c r="I19" s="42">
        <v>-956.4503375200002</v>
      </c>
      <c r="J19" s="43">
        <v>-5.488220622414093</v>
      </c>
      <c r="K19" s="103">
        <v>11984.16286714</v>
      </c>
      <c r="L19" s="32">
        <v>1.064516349304686</v>
      </c>
      <c r="M19" s="42">
        <v>4486.717132860002</v>
      </c>
      <c r="N19" s="46">
        <v>37.438719605208014</v>
      </c>
      <c r="O19" s="1"/>
      <c r="P19" s="27"/>
      <c r="Q19" s="1"/>
      <c r="R19" s="1"/>
      <c r="S19" s="1"/>
      <c r="T19" s="1"/>
    </row>
    <row r="20" spans="1:20" ht="21.75">
      <c r="A20" s="11">
        <v>13</v>
      </c>
      <c r="B20" s="31" t="s">
        <v>28</v>
      </c>
      <c r="C20" s="124">
        <v>694</v>
      </c>
      <c r="D20" s="125">
        <v>15825.53</v>
      </c>
      <c r="E20" s="32">
        <v>0.8292050796403784</v>
      </c>
      <c r="F20" s="114">
        <v>725</v>
      </c>
      <c r="G20" s="62">
        <v>18538.7697726</v>
      </c>
      <c r="H20" s="32">
        <v>0.9661395358720559</v>
      </c>
      <c r="I20" s="42">
        <v>-2713.2397726</v>
      </c>
      <c r="J20" s="43">
        <v>-14.635489872742927</v>
      </c>
      <c r="K20" s="112">
        <v>24521.43455684</v>
      </c>
      <c r="L20" s="32">
        <v>2.178163655113161</v>
      </c>
      <c r="M20" s="42">
        <v>-8695.904556839998</v>
      </c>
      <c r="N20" s="46">
        <v>-35.46246259240313</v>
      </c>
      <c r="O20" s="98"/>
      <c r="P20" s="27"/>
      <c r="Q20" s="1"/>
      <c r="R20" s="1"/>
      <c r="S20" s="1"/>
      <c r="T20" s="1"/>
    </row>
    <row r="21" spans="1:20" ht="21.75">
      <c r="A21" s="11">
        <v>14</v>
      </c>
      <c r="B21" s="68" t="s">
        <v>58</v>
      </c>
      <c r="C21" s="126">
        <v>53</v>
      </c>
      <c r="D21" s="123">
        <v>12985.13422711</v>
      </c>
      <c r="E21" s="71">
        <v>0.6803777984643643</v>
      </c>
      <c r="F21" s="69">
        <v>53</v>
      </c>
      <c r="G21" s="103">
        <v>13702.52561478</v>
      </c>
      <c r="H21" s="32">
        <v>0.7141008761705897</v>
      </c>
      <c r="I21" s="72">
        <v>-717.391387669999</v>
      </c>
      <c r="J21" s="73">
        <v>-5.235468320498498</v>
      </c>
      <c r="K21" s="105">
        <v>15339.61678763</v>
      </c>
      <c r="L21" s="71">
        <v>1.3625710067137728</v>
      </c>
      <c r="M21" s="72">
        <v>-2354.4825605200003</v>
      </c>
      <c r="N21" s="47">
        <v>-15.349031159752801</v>
      </c>
      <c r="O21" s="98"/>
      <c r="P21" s="27"/>
      <c r="Q21" s="1"/>
      <c r="R21" s="1"/>
      <c r="S21" s="1"/>
      <c r="T21" s="1"/>
    </row>
    <row r="22" spans="1:20" ht="21.75">
      <c r="A22" s="67">
        <v>15</v>
      </c>
      <c r="B22" s="80" t="s">
        <v>62</v>
      </c>
      <c r="C22" s="124">
        <v>122</v>
      </c>
      <c r="D22" s="123">
        <v>7811.0797</v>
      </c>
      <c r="E22" s="83">
        <v>0.4092745686694754</v>
      </c>
      <c r="F22" s="82">
        <v>124</v>
      </c>
      <c r="G22" s="103">
        <v>7650.53465676</v>
      </c>
      <c r="H22" s="32">
        <v>0.39870412617020995</v>
      </c>
      <c r="I22" s="42">
        <v>160.54504324000027</v>
      </c>
      <c r="J22" s="85">
        <v>2.0984813538246367</v>
      </c>
      <c r="K22" s="107">
        <v>7537.86736153</v>
      </c>
      <c r="L22" s="84">
        <v>0.669565587033266</v>
      </c>
      <c r="M22" s="42">
        <v>273.21233846999985</v>
      </c>
      <c r="N22" s="90">
        <v>3.624530989552256</v>
      </c>
      <c r="O22" s="91"/>
      <c r="P22" s="27"/>
      <c r="Q22" s="1"/>
      <c r="R22" s="1"/>
      <c r="S22" s="1"/>
      <c r="T22" s="1"/>
    </row>
    <row r="23" spans="1:20" ht="21.75">
      <c r="A23" s="11">
        <v>16</v>
      </c>
      <c r="B23" s="31" t="s">
        <v>51</v>
      </c>
      <c r="C23" s="127">
        <v>204</v>
      </c>
      <c r="D23" s="123">
        <v>7728.03514428</v>
      </c>
      <c r="E23" s="83">
        <v>0.40492331045319435</v>
      </c>
      <c r="F23" s="82">
        <v>205</v>
      </c>
      <c r="G23" s="103">
        <v>7873.08273008</v>
      </c>
      <c r="H23" s="32">
        <v>0.4103021175635973</v>
      </c>
      <c r="I23" s="42">
        <v>-145.04758579999998</v>
      </c>
      <c r="J23" s="85">
        <v>-1.8423226425124346</v>
      </c>
      <c r="K23" s="107">
        <v>6675.74643967</v>
      </c>
      <c r="L23" s="84">
        <v>0.5929860356226286</v>
      </c>
      <c r="M23" s="42">
        <v>1052.2887046100004</v>
      </c>
      <c r="N23" s="43">
        <v>15.762862087704127</v>
      </c>
      <c r="O23" s="98"/>
      <c r="P23" s="27"/>
      <c r="Q23" s="1"/>
      <c r="R23" s="1"/>
      <c r="S23" s="1"/>
      <c r="T23" s="1"/>
    </row>
    <row r="24" spans="1:16" ht="21.75">
      <c r="A24" s="67">
        <v>17</v>
      </c>
      <c r="B24" s="80" t="s">
        <v>14</v>
      </c>
      <c r="C24" s="124">
        <v>53</v>
      </c>
      <c r="D24" s="123">
        <v>6886.824</v>
      </c>
      <c r="E24" s="83">
        <v>0.3608466473722693</v>
      </c>
      <c r="F24" s="82">
        <v>57</v>
      </c>
      <c r="G24" s="103">
        <v>7318.22671105</v>
      </c>
      <c r="H24" s="32">
        <v>0.3813860490608339</v>
      </c>
      <c r="I24" s="42">
        <v>-431.4027110500001</v>
      </c>
      <c r="J24" s="85">
        <v>-5.894907715807886</v>
      </c>
      <c r="K24" s="97">
        <v>8460.45872786</v>
      </c>
      <c r="L24" s="84">
        <v>0.7515165421457454</v>
      </c>
      <c r="M24" s="42">
        <v>-1573.6347278599997</v>
      </c>
      <c r="N24" s="90">
        <v>-18.599874764214317</v>
      </c>
      <c r="O24" s="91"/>
      <c r="P24" s="27"/>
    </row>
    <row r="25" spans="1:20" ht="21.75">
      <c r="A25" s="67">
        <v>18</v>
      </c>
      <c r="B25" s="80" t="s">
        <v>76</v>
      </c>
      <c r="C25" s="124">
        <v>28</v>
      </c>
      <c r="D25" s="123">
        <v>6066.05272628</v>
      </c>
      <c r="E25" s="83">
        <v>0.31784096545251517</v>
      </c>
      <c r="F25" s="82">
        <v>27</v>
      </c>
      <c r="G25" s="103">
        <v>5716.9777449</v>
      </c>
      <c r="H25" s="32">
        <v>0.29793768911311747</v>
      </c>
      <c r="I25" s="42">
        <v>349.0749813799994</v>
      </c>
      <c r="J25" s="85">
        <v>6.105935635159715</v>
      </c>
      <c r="K25" s="88">
        <v>3055.83562934</v>
      </c>
      <c r="L25" s="84">
        <v>0.27144048560452555</v>
      </c>
      <c r="M25" s="42">
        <v>3010.2170969399995</v>
      </c>
      <c r="N25" s="90">
        <v>98.50716668259237</v>
      </c>
      <c r="O25" s="91"/>
      <c r="P25" s="27"/>
      <c r="Q25" s="1"/>
      <c r="R25" s="1"/>
      <c r="S25" s="1"/>
      <c r="T25" s="1"/>
    </row>
    <row r="26" spans="1:20" ht="21.75">
      <c r="A26" s="67">
        <v>19</v>
      </c>
      <c r="B26" s="31" t="s">
        <v>72</v>
      </c>
      <c r="C26" s="127">
        <v>144</v>
      </c>
      <c r="D26" s="123">
        <v>5497.026275920004</v>
      </c>
      <c r="E26" s="83">
        <v>0.2880258740724323</v>
      </c>
      <c r="F26" s="82">
        <v>137</v>
      </c>
      <c r="G26" s="103">
        <v>5521.30573214</v>
      </c>
      <c r="H26" s="103">
        <v>0.28774033136446553</v>
      </c>
      <c r="I26" s="42">
        <v>-24.279456219996064</v>
      </c>
      <c r="J26" s="85">
        <v>-0.43974120249605525</v>
      </c>
      <c r="K26" s="107">
        <v>2335.84952485</v>
      </c>
      <c r="L26" s="84">
        <v>0.20748633311187786</v>
      </c>
      <c r="M26" s="42">
        <v>3161.1767510700042</v>
      </c>
      <c r="N26" s="90">
        <v>135.3330647988981</v>
      </c>
      <c r="O26" s="91"/>
      <c r="P26" s="27"/>
      <c r="Q26" s="1"/>
      <c r="R26" s="1"/>
      <c r="S26" s="1"/>
      <c r="T26" s="1"/>
    </row>
    <row r="27" spans="1:20" ht="21.75">
      <c r="A27" s="67">
        <v>20</v>
      </c>
      <c r="B27" s="31" t="s">
        <v>66</v>
      </c>
      <c r="C27" s="127">
        <v>3</v>
      </c>
      <c r="D27" s="123">
        <v>3052.1723</v>
      </c>
      <c r="E27" s="83">
        <v>0.1599236660698035</v>
      </c>
      <c r="F27" s="82">
        <v>3</v>
      </c>
      <c r="G27" s="103">
        <v>3222.48614962</v>
      </c>
      <c r="H27" s="32">
        <v>0.1679383967295126</v>
      </c>
      <c r="I27" s="42">
        <v>-170.31384961999993</v>
      </c>
      <c r="J27" s="85">
        <v>-5.285169329279618</v>
      </c>
      <c r="K27" s="107">
        <v>3722.66887495</v>
      </c>
      <c r="L27" s="83">
        <v>0.3306732330297245</v>
      </c>
      <c r="M27" s="89">
        <v>-670.4965749499997</v>
      </c>
      <c r="N27" s="90">
        <v>-18.011179545454613</v>
      </c>
      <c r="O27" s="91"/>
      <c r="P27" s="27"/>
      <c r="Q27" s="1"/>
      <c r="R27" s="1"/>
      <c r="S27" s="1"/>
      <c r="T27" s="1"/>
    </row>
    <row r="28" spans="1:20" ht="21.75">
      <c r="A28" s="11">
        <v>21</v>
      </c>
      <c r="B28" s="29" t="s">
        <v>16</v>
      </c>
      <c r="C28" s="119">
        <v>1</v>
      </c>
      <c r="D28" s="128">
        <v>2459.88</v>
      </c>
      <c r="E28" s="74">
        <v>0.1288895216340795</v>
      </c>
      <c r="F28" s="129">
        <v>1</v>
      </c>
      <c r="G28" s="115">
        <v>2493.05272771</v>
      </c>
      <c r="H28" s="32">
        <v>0.12992430645609657</v>
      </c>
      <c r="I28" s="75">
        <v>-33.17272770999989</v>
      </c>
      <c r="J28" s="76">
        <v>-1.3306067433427606</v>
      </c>
      <c r="K28" s="100">
        <v>2621.72684352</v>
      </c>
      <c r="L28" s="74">
        <v>0.23287993656949066</v>
      </c>
      <c r="M28" s="75">
        <v>-161.84684351999977</v>
      </c>
      <c r="N28" s="77">
        <v>-6.173291619606713</v>
      </c>
      <c r="O28" s="1"/>
      <c r="P28" s="27"/>
      <c r="Q28" s="1"/>
      <c r="R28" s="1"/>
      <c r="S28" s="1"/>
      <c r="T28" s="1"/>
    </row>
    <row r="29" spans="1:20" ht="21.75">
      <c r="A29" s="11">
        <v>22</v>
      </c>
      <c r="B29" s="28" t="s">
        <v>32</v>
      </c>
      <c r="C29" s="127">
        <v>100</v>
      </c>
      <c r="D29" s="123">
        <v>1993.0999095</v>
      </c>
      <c r="E29" s="32">
        <v>0.10443179907328087</v>
      </c>
      <c r="F29" s="44">
        <v>95</v>
      </c>
      <c r="G29" s="100">
        <v>1971.78974448</v>
      </c>
      <c r="H29" s="32">
        <v>0.10275892370079386</v>
      </c>
      <c r="I29" s="42">
        <v>21.310165019999886</v>
      </c>
      <c r="J29" s="43">
        <v>1.080752401702941</v>
      </c>
      <c r="K29" s="100">
        <v>1950.51367176</v>
      </c>
      <c r="L29" s="32">
        <v>0.17325813376786595</v>
      </c>
      <c r="M29" s="42">
        <v>42.58623773999989</v>
      </c>
      <c r="N29" s="47">
        <v>2.183334490630522</v>
      </c>
      <c r="O29" s="1"/>
      <c r="P29" s="27"/>
      <c r="Q29" s="1"/>
      <c r="R29" s="1"/>
      <c r="S29" s="1"/>
      <c r="T29" s="33"/>
    </row>
    <row r="30" spans="1:16" ht="21.75">
      <c r="A30" s="11">
        <v>23</v>
      </c>
      <c r="B30" s="28" t="s">
        <v>24</v>
      </c>
      <c r="C30" s="119">
        <v>26</v>
      </c>
      <c r="D30" s="128">
        <v>1124.8912306900002</v>
      </c>
      <c r="E30" s="32">
        <v>0.05894055507342029</v>
      </c>
      <c r="F30" s="44">
        <v>28</v>
      </c>
      <c r="G30" s="110">
        <v>1145.09262855</v>
      </c>
      <c r="H30" s="32">
        <v>0.05967598035080684</v>
      </c>
      <c r="I30" s="42">
        <v>-20.201397859999815</v>
      </c>
      <c r="J30" s="43">
        <v>-1.7641715051104907</v>
      </c>
      <c r="K30" s="96">
        <v>1337.16204453</v>
      </c>
      <c r="L30" s="32">
        <v>0.11877599410592499</v>
      </c>
      <c r="M30" s="42">
        <v>-212.27081383999985</v>
      </c>
      <c r="N30" s="47">
        <v>-15.87472623145021</v>
      </c>
      <c r="O30" s="1"/>
      <c r="P30" s="27"/>
    </row>
    <row r="31" spans="1:20" ht="21.75">
      <c r="A31" s="11">
        <v>24</v>
      </c>
      <c r="B31" s="28" t="s">
        <v>68</v>
      </c>
      <c r="C31" s="119">
        <v>6</v>
      </c>
      <c r="D31" s="120">
        <v>286.6674</v>
      </c>
      <c r="E31" s="32">
        <v>0.015020417278113289</v>
      </c>
      <c r="F31" s="44">
        <v>6</v>
      </c>
      <c r="G31" s="100">
        <v>300.80447953</v>
      </c>
      <c r="H31" s="32">
        <v>0.01567628833013935</v>
      </c>
      <c r="I31" s="42">
        <v>-14.137079529999994</v>
      </c>
      <c r="J31" s="43">
        <v>-4.699756982372354</v>
      </c>
      <c r="K31" s="100">
        <v>0</v>
      </c>
      <c r="L31" s="32">
        <v>0</v>
      </c>
      <c r="M31" s="42">
        <v>286.6674</v>
      </c>
      <c r="N31" s="47" t="s">
        <v>106</v>
      </c>
      <c r="O31" s="98"/>
      <c r="P31" s="27"/>
      <c r="Q31" s="1"/>
      <c r="R31" s="1"/>
      <c r="S31" s="1"/>
      <c r="T31" s="1"/>
    </row>
    <row r="32" spans="1:20" ht="22.5" thickBot="1">
      <c r="A32" s="11">
        <v>25</v>
      </c>
      <c r="B32" s="28" t="s">
        <v>17</v>
      </c>
      <c r="C32" s="119">
        <v>0</v>
      </c>
      <c r="D32" s="120">
        <v>0</v>
      </c>
      <c r="E32" s="32">
        <v>0</v>
      </c>
      <c r="F32" s="44">
        <v>0</v>
      </c>
      <c r="G32" s="100">
        <v>0</v>
      </c>
      <c r="H32" s="32">
        <v>0</v>
      </c>
      <c r="I32" s="42">
        <v>0</v>
      </c>
      <c r="J32" s="43">
        <v>0</v>
      </c>
      <c r="K32" s="100">
        <v>171.55260973</v>
      </c>
      <c r="L32" s="32">
        <v>0.015238490985816621</v>
      </c>
      <c r="M32" s="42">
        <v>-171.55260973</v>
      </c>
      <c r="N32" s="47">
        <v>-100</v>
      </c>
      <c r="O32" s="1"/>
      <c r="P32" s="27"/>
      <c r="Q32" s="1"/>
      <c r="R32" s="1"/>
      <c r="S32" s="1"/>
      <c r="T32" s="1"/>
    </row>
    <row r="33" spans="1:20" ht="22.5" customHeight="1" thickBot="1">
      <c r="A33" s="191" t="s">
        <v>18</v>
      </c>
      <c r="B33" s="192"/>
      <c r="C33" s="130">
        <v>3792</v>
      </c>
      <c r="D33" s="131">
        <v>1908518.21685215</v>
      </c>
      <c r="E33" s="50">
        <v>100.00000000000001</v>
      </c>
      <c r="F33" s="48">
        <v>3816</v>
      </c>
      <c r="G33" s="49">
        <v>1918850.1333678013</v>
      </c>
      <c r="H33" s="50">
        <v>99.99999999999999</v>
      </c>
      <c r="I33" s="51">
        <v>-10331.916515651</v>
      </c>
      <c r="J33" s="52">
        <v>-0.5384431194487137</v>
      </c>
      <c r="K33" s="49">
        <v>1125784.7636598288</v>
      </c>
      <c r="L33" s="50">
        <v>99.99999999999999</v>
      </c>
      <c r="M33" s="51">
        <v>782733.4531923211</v>
      </c>
      <c r="N33" s="53">
        <v>69.5278065984587</v>
      </c>
      <c r="O33" s="1"/>
      <c r="P33" s="27"/>
      <c r="Q33" s="1"/>
      <c r="R33" s="1"/>
      <c r="S33" s="1"/>
      <c r="T33" s="1"/>
    </row>
    <row r="34" spans="1:20" ht="22.5" customHeight="1">
      <c r="A34" s="12"/>
      <c r="B34" s="12"/>
      <c r="C34" s="54"/>
      <c r="D34" s="54"/>
      <c r="E34" s="54"/>
      <c r="F34" s="54"/>
      <c r="G34" s="55"/>
      <c r="H34" s="55"/>
      <c r="I34" s="56"/>
      <c r="J34" s="56"/>
      <c r="K34" s="55"/>
      <c r="L34" s="55"/>
      <c r="M34" s="57"/>
      <c r="N34" s="57"/>
      <c r="O34" s="1"/>
      <c r="P34" s="1"/>
      <c r="Q34" s="1"/>
      <c r="R34" s="1"/>
      <c r="S34" s="1"/>
      <c r="T34" s="1"/>
    </row>
    <row r="35" spans="2:12" ht="21.75">
      <c r="B35" s="26" t="s">
        <v>122</v>
      </c>
      <c r="C35" s="1"/>
      <c r="D35" s="1"/>
      <c r="E35" s="1"/>
      <c r="F35" s="1"/>
      <c r="G35" s="1"/>
      <c r="H35" s="1"/>
      <c r="I35" s="1"/>
      <c r="J35" s="1"/>
      <c r="K35" s="1"/>
      <c r="L35" s="2" t="s">
        <v>19</v>
      </c>
    </row>
    <row r="36" spans="2:12" ht="21.75">
      <c r="B36" s="63"/>
      <c r="C36" s="1"/>
      <c r="D36" s="1"/>
      <c r="E36" s="1"/>
      <c r="F36" s="58"/>
      <c r="G36" s="1"/>
      <c r="H36" s="1"/>
      <c r="I36" s="1"/>
      <c r="J36" s="1"/>
      <c r="K36" s="1"/>
      <c r="L36" s="2" t="s">
        <v>20</v>
      </c>
    </row>
    <row r="37" spans="2:12" ht="21.75">
      <c r="B37" s="1" t="s">
        <v>31</v>
      </c>
      <c r="C37" s="1"/>
      <c r="D37" s="30"/>
      <c r="E37" s="1"/>
      <c r="F37" s="1"/>
      <c r="G37" s="1"/>
      <c r="H37" s="1"/>
      <c r="I37" s="1"/>
      <c r="J37" s="1"/>
      <c r="K37" s="1"/>
      <c r="L37" s="1"/>
    </row>
    <row r="38" spans="2:12" ht="21.75">
      <c r="B38" s="1" t="s">
        <v>33</v>
      </c>
      <c r="C38" s="1"/>
      <c r="D38" s="30"/>
      <c r="E38" s="1"/>
      <c r="F38" s="13"/>
      <c r="G38" s="1"/>
      <c r="H38" s="1"/>
      <c r="I38" s="1"/>
      <c r="J38" s="1"/>
      <c r="K38" s="1"/>
      <c r="L38" s="1"/>
    </row>
    <row r="39" spans="2:12" ht="21.75">
      <c r="B39" s="1" t="s">
        <v>77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55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61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56</v>
      </c>
      <c r="C42" s="1"/>
      <c r="D42" s="30"/>
      <c r="E42" s="1"/>
      <c r="F42" s="1"/>
      <c r="G42" s="1"/>
      <c r="H42" s="1"/>
      <c r="I42" s="1"/>
      <c r="J42" s="1"/>
      <c r="K42" s="1"/>
      <c r="L42" s="1"/>
    </row>
    <row r="43" spans="2:12" ht="21.75">
      <c r="B43" s="1" t="s">
        <v>64</v>
      </c>
      <c r="C43" s="30"/>
      <c r="D43" s="1"/>
      <c r="E43" s="1"/>
      <c r="F43" s="1"/>
      <c r="G43" s="1"/>
      <c r="H43" s="1"/>
      <c r="I43" s="1"/>
      <c r="J43" s="1"/>
      <c r="K43" s="1"/>
      <c r="L43" s="1"/>
    </row>
    <row r="44" ht="21.75">
      <c r="B44" s="1" t="s">
        <v>59</v>
      </c>
    </row>
    <row r="45" ht="21.75">
      <c r="B45" s="1" t="s">
        <v>60</v>
      </c>
    </row>
    <row r="46" ht="21.75">
      <c r="B46" s="1" t="s">
        <v>73</v>
      </c>
    </row>
    <row r="47" ht="21.75">
      <c r="B47" s="1" t="s">
        <v>74</v>
      </c>
    </row>
    <row r="52" ht="21.75">
      <c r="D52" s="111"/>
    </row>
    <row r="53" ht="21.75">
      <c r="D53" s="111"/>
    </row>
    <row r="59" ht="17.25" customHeight="1" hidden="1">
      <c r="A59" s="1">
        <v>100</v>
      </c>
    </row>
    <row r="60" ht="21.75">
      <c r="A60" s="1"/>
    </row>
  </sheetData>
  <sheetProtection/>
  <mergeCells count="12">
    <mergeCell ref="C5:E5"/>
    <mergeCell ref="F5:H5"/>
    <mergeCell ref="I5:J5"/>
    <mergeCell ref="K5:L5"/>
    <mergeCell ref="M5:N5"/>
    <mergeCell ref="A33:B33"/>
    <mergeCell ref="A1:N1"/>
    <mergeCell ref="A2:N2"/>
    <mergeCell ref="A4:A7"/>
    <mergeCell ref="B4:B7"/>
    <mergeCell ref="F4:J4"/>
    <mergeCell ref="K4:N4"/>
  </mergeCells>
  <conditionalFormatting sqref="J8 J10 J12 J14:J15 J22:J27 J18:J20">
    <cfRule type="cellIs" priority="11" dxfId="0" operator="greaterThanOrEqual" stopIfTrue="1">
      <formula>100</formula>
    </cfRule>
  </conditionalFormatting>
  <conditionalFormatting sqref="J9">
    <cfRule type="cellIs" priority="10" dxfId="0" operator="greaterThanOrEqual" stopIfTrue="1">
      <formula>100</formula>
    </cfRule>
  </conditionalFormatting>
  <conditionalFormatting sqref="J11">
    <cfRule type="cellIs" priority="9" dxfId="0" operator="greaterThanOrEqual" stopIfTrue="1">
      <formula>100</formula>
    </cfRule>
  </conditionalFormatting>
  <conditionalFormatting sqref="J13">
    <cfRule type="cellIs" priority="8" dxfId="0" operator="greaterThanOrEqual" stopIfTrue="1">
      <formula>100</formula>
    </cfRule>
  </conditionalFormatting>
  <conditionalFormatting sqref="J16">
    <cfRule type="cellIs" priority="7" dxfId="0" operator="greaterThanOrEqual" stopIfTrue="1">
      <formula>100</formula>
    </cfRule>
  </conditionalFormatting>
  <conditionalFormatting sqref="J17">
    <cfRule type="cellIs" priority="6" dxfId="0" operator="greaterThanOrEqual" stopIfTrue="1">
      <formula>100</formula>
    </cfRule>
  </conditionalFormatting>
  <conditionalFormatting sqref="J21">
    <cfRule type="cellIs" priority="5" dxfId="0" operator="greaterThanOrEqual" stopIfTrue="1">
      <formula>100</formula>
    </cfRule>
  </conditionalFormatting>
  <conditionalFormatting sqref="J29 J32">
    <cfRule type="cellIs" priority="4" dxfId="0" operator="greaterThanOrEqual" stopIfTrue="1">
      <formula>100</formula>
    </cfRule>
  </conditionalFormatting>
  <conditionalFormatting sqref="J28">
    <cfRule type="cellIs" priority="3" dxfId="0" operator="greaterThanOrEqual" stopIfTrue="1">
      <formula>100</formula>
    </cfRule>
  </conditionalFormatting>
  <conditionalFormatting sqref="J30">
    <cfRule type="cellIs" priority="2" dxfId="0" operator="greaterThanOrEqual" stopIfTrue="1">
      <formula>100</formula>
    </cfRule>
  </conditionalFormatting>
  <conditionalFormatting sqref="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145" zoomScaleNormal="145" zoomScalePageLayoutView="0" workbookViewId="0" topLeftCell="A22">
      <selection activeCell="D24" sqref="D24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5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</row>
    <row r="2" spans="1:15" ht="23.25">
      <c r="A2" s="193" t="s">
        <v>125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</row>
    <row r="3" spans="1:15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</row>
    <row r="4" spans="1:15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</row>
    <row r="5" spans="1:15" ht="22.5" customHeight="1" thickBot="1">
      <c r="A5" s="195"/>
      <c r="B5" s="198"/>
      <c r="C5" s="188" t="s">
        <v>126</v>
      </c>
      <c r="D5" s="189"/>
      <c r="E5" s="190"/>
      <c r="F5" s="188" t="s">
        <v>124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</row>
    <row r="6" spans="1:15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</row>
    <row r="7" spans="1:15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</row>
    <row r="8" spans="1:15" ht="21.75">
      <c r="A8" s="11">
        <v>1</v>
      </c>
      <c r="B8" s="28" t="s">
        <v>121</v>
      </c>
      <c r="C8" s="40">
        <v>2</v>
      </c>
      <c r="D8" s="218">
        <v>826015.27339336</v>
      </c>
      <c r="E8" s="32">
        <v>43.52451385277652</v>
      </c>
      <c r="F8" s="40">
        <v>2</v>
      </c>
      <c r="G8" s="99">
        <v>828626.42316536</v>
      </c>
      <c r="H8" s="32">
        <v>43.4172655963468</v>
      </c>
      <c r="I8" s="42">
        <v>-2611.1497720000334</v>
      </c>
      <c r="J8" s="43">
        <v>-0.3151178503366353</v>
      </c>
      <c r="K8" s="99">
        <v>0</v>
      </c>
      <c r="L8" s="32">
        <v>0</v>
      </c>
      <c r="M8" s="42">
        <v>826015.27339336</v>
      </c>
      <c r="N8" s="46" t="s">
        <v>106</v>
      </c>
      <c r="O8" s="98"/>
    </row>
    <row r="9" spans="1:15" ht="21.75">
      <c r="A9" s="11">
        <v>2</v>
      </c>
      <c r="B9" s="28" t="s">
        <v>15</v>
      </c>
      <c r="C9" s="44">
        <v>219</v>
      </c>
      <c r="D9" s="219">
        <v>492796.63397511</v>
      </c>
      <c r="E9" s="32">
        <v>25.96651007909043</v>
      </c>
      <c r="F9" s="44">
        <v>228</v>
      </c>
      <c r="G9" s="100">
        <v>492733.4606589601</v>
      </c>
      <c r="H9" s="32">
        <v>25.81759274331996</v>
      </c>
      <c r="I9" s="42">
        <v>63.17331614991417</v>
      </c>
      <c r="J9" s="43">
        <v>0.012820991711305532</v>
      </c>
      <c r="K9" s="100">
        <v>488375.83568141</v>
      </c>
      <c r="L9" s="32">
        <v>43.38092426244447</v>
      </c>
      <c r="M9" s="42">
        <v>4420.798293700034</v>
      </c>
      <c r="N9" s="43">
        <v>0.9052041421197433</v>
      </c>
      <c r="O9" s="1"/>
    </row>
    <row r="10" spans="1:15" ht="21.75">
      <c r="A10" s="11">
        <v>3</v>
      </c>
      <c r="B10" s="28" t="s">
        <v>10</v>
      </c>
      <c r="C10" s="44">
        <v>843</v>
      </c>
      <c r="D10" s="219">
        <v>160403.66058966</v>
      </c>
      <c r="E10" s="32">
        <v>8.452012417022265</v>
      </c>
      <c r="F10" s="44">
        <v>840</v>
      </c>
      <c r="G10" s="100">
        <v>161352.89</v>
      </c>
      <c r="H10" s="32">
        <v>8.454354198731748</v>
      </c>
      <c r="I10" s="42">
        <v>-949.22941034002</v>
      </c>
      <c r="J10" s="43">
        <v>-0.5882940245693895</v>
      </c>
      <c r="K10" s="100">
        <v>167945.875199369</v>
      </c>
      <c r="L10" s="32">
        <v>14.918115844221543</v>
      </c>
      <c r="M10" s="42">
        <v>-7542.214609709015</v>
      </c>
      <c r="N10" s="43">
        <v>-4.490860285050545</v>
      </c>
      <c r="O10" s="1"/>
    </row>
    <row r="11" spans="1:15" ht="21.75">
      <c r="A11" s="11">
        <v>4</v>
      </c>
      <c r="B11" s="28" t="s">
        <v>29</v>
      </c>
      <c r="C11" s="44">
        <v>57</v>
      </c>
      <c r="D11" s="219">
        <v>96303.38012474001</v>
      </c>
      <c r="E11" s="32">
        <v>5.07443135414322</v>
      </c>
      <c r="F11" s="44">
        <v>55</v>
      </c>
      <c r="G11" s="100">
        <v>97154.31594925</v>
      </c>
      <c r="H11" s="32">
        <v>5.090562672725927</v>
      </c>
      <c r="I11" s="42">
        <v>-850.9358245099866</v>
      </c>
      <c r="J11" s="43">
        <v>-0.8758600337986894</v>
      </c>
      <c r="K11" s="100">
        <v>113158.17635262</v>
      </c>
      <c r="L11" s="32">
        <v>10.051492967870034</v>
      </c>
      <c r="M11" s="42">
        <v>-16854.796227879982</v>
      </c>
      <c r="N11" s="43">
        <v>-14.894899132483003</v>
      </c>
      <c r="O11" s="1"/>
    </row>
    <row r="12" spans="1:15" ht="21.75">
      <c r="A12" s="11">
        <v>5</v>
      </c>
      <c r="B12" s="28" t="s">
        <v>11</v>
      </c>
      <c r="C12" s="220">
        <v>212</v>
      </c>
      <c r="D12" s="219">
        <v>54362.46468542</v>
      </c>
      <c r="E12" s="32">
        <v>2.864474693732288</v>
      </c>
      <c r="F12" s="44">
        <v>217</v>
      </c>
      <c r="G12" s="102">
        <v>55043.462484849995</v>
      </c>
      <c r="H12" s="32">
        <v>2.884094162624078</v>
      </c>
      <c r="I12" s="42">
        <v>-680.9977994299988</v>
      </c>
      <c r="J12" s="43">
        <v>-1.2372001481873252</v>
      </c>
      <c r="K12" s="94">
        <v>56824.62039872</v>
      </c>
      <c r="L12" s="32">
        <v>5.047556356508864</v>
      </c>
      <c r="M12" s="42">
        <v>-2462.1557133000024</v>
      </c>
      <c r="N12" s="43">
        <v>-4.332903055091</v>
      </c>
      <c r="O12" s="1"/>
    </row>
    <row r="13" spans="1:15" ht="21.75">
      <c r="A13" s="11">
        <v>6</v>
      </c>
      <c r="B13" s="29" t="s">
        <v>13</v>
      </c>
      <c r="C13" s="44">
        <v>82</v>
      </c>
      <c r="D13" s="221">
        <v>50896.1742039</v>
      </c>
      <c r="E13" s="32">
        <v>2.6818284244195194</v>
      </c>
      <c r="F13" s="44">
        <v>82</v>
      </c>
      <c r="G13" s="100">
        <v>51841.05</v>
      </c>
      <c r="H13" s="32">
        <v>2.716298411104768</v>
      </c>
      <c r="I13" s="42">
        <v>-944.875796100001</v>
      </c>
      <c r="J13" s="43">
        <v>-1.8226401589088201</v>
      </c>
      <c r="K13" s="100">
        <v>74451.71634183</v>
      </c>
      <c r="L13" s="32">
        <v>6.61331710510932</v>
      </c>
      <c r="M13" s="42">
        <v>-23555.542137930002</v>
      </c>
      <c r="N13" s="43">
        <v>-31.63868248487314</v>
      </c>
      <c r="O13" s="1"/>
    </row>
    <row r="14" spans="1:15" ht="21.75">
      <c r="A14" s="11">
        <v>7</v>
      </c>
      <c r="B14" s="28" t="s">
        <v>65</v>
      </c>
      <c r="C14" s="44">
        <v>454</v>
      </c>
      <c r="D14" s="222">
        <v>36720.22569398</v>
      </c>
      <c r="E14" s="32">
        <v>1.9348673364464697</v>
      </c>
      <c r="F14" s="44">
        <v>455</v>
      </c>
      <c r="G14" s="116">
        <v>37350.27</v>
      </c>
      <c r="H14" s="32">
        <v>1.957029787308206</v>
      </c>
      <c r="I14" s="42">
        <v>-630.0443060199977</v>
      </c>
      <c r="J14" s="43">
        <v>-1.6868534177129049</v>
      </c>
      <c r="K14" s="103">
        <v>39365.5864218699</v>
      </c>
      <c r="L14" s="32">
        <v>3.4967240357646854</v>
      </c>
      <c r="M14" s="42">
        <v>-2645.3607278899</v>
      </c>
      <c r="N14" s="43">
        <v>-6.719983031728054</v>
      </c>
      <c r="O14" s="98"/>
    </row>
    <row r="15" spans="1:15" ht="21.75">
      <c r="A15" s="11">
        <v>8</v>
      </c>
      <c r="B15" s="29" t="s">
        <v>27</v>
      </c>
      <c r="C15" s="44">
        <v>147</v>
      </c>
      <c r="D15" s="219">
        <v>33409.41418959</v>
      </c>
      <c r="E15" s="32">
        <v>1.7604135874319147</v>
      </c>
      <c r="F15" s="44">
        <v>148</v>
      </c>
      <c r="G15" s="100">
        <v>34015.897</v>
      </c>
      <c r="H15" s="32">
        <v>1.7823197441680567</v>
      </c>
      <c r="I15" s="42">
        <v>-606.4828104099943</v>
      </c>
      <c r="J15" s="43">
        <v>-1.7829393427725697</v>
      </c>
      <c r="K15" s="100">
        <v>40441.9838588</v>
      </c>
      <c r="L15" s="32">
        <v>3.5923371113432556</v>
      </c>
      <c r="M15" s="42">
        <v>-7032.5696692099955</v>
      </c>
      <c r="N15" s="43">
        <v>-17.389279649988634</v>
      </c>
      <c r="O15" s="1"/>
    </row>
    <row r="16" spans="1:15" ht="21.75">
      <c r="A16" s="11">
        <v>9</v>
      </c>
      <c r="B16" s="28" t="s">
        <v>105</v>
      </c>
      <c r="C16" s="44">
        <v>53</v>
      </c>
      <c r="D16" s="221">
        <v>22263.53005399</v>
      </c>
      <c r="E16" s="32">
        <v>1.173113080906845</v>
      </c>
      <c r="F16" s="44">
        <v>53</v>
      </c>
      <c r="G16" s="219">
        <v>22841.841967</v>
      </c>
      <c r="H16" s="32">
        <v>1.1968364653429726</v>
      </c>
      <c r="I16" s="42">
        <v>-578.3119130099985</v>
      </c>
      <c r="J16" s="43">
        <v>-2.53180944796613</v>
      </c>
      <c r="K16" s="100">
        <v>19387.7094341</v>
      </c>
      <c r="L16" s="32">
        <v>1.7221506330457192</v>
      </c>
      <c r="M16" s="42">
        <v>2875.8206198900007</v>
      </c>
      <c r="N16" s="43">
        <v>14.833214979134535</v>
      </c>
      <c r="O16" s="1"/>
    </row>
    <row r="17" spans="1:15" ht="21.75">
      <c r="A17" s="11">
        <v>10</v>
      </c>
      <c r="B17" s="28" t="s">
        <v>12</v>
      </c>
      <c r="C17" s="44">
        <v>64</v>
      </c>
      <c r="D17" s="223">
        <v>20300.72603712</v>
      </c>
      <c r="E17" s="32">
        <v>1.0696887334712488</v>
      </c>
      <c r="F17" s="44">
        <v>62</v>
      </c>
      <c r="G17" s="103">
        <v>20124.79991195001</v>
      </c>
      <c r="H17" s="32">
        <v>1.0544725082657698</v>
      </c>
      <c r="I17" s="42">
        <v>175.92612516998997</v>
      </c>
      <c r="J17" s="43">
        <v>0.8741757728757635</v>
      </c>
      <c r="K17" s="103">
        <v>18512.84676929</v>
      </c>
      <c r="L17" s="32">
        <v>1.6444392717757463</v>
      </c>
      <c r="M17" s="42">
        <v>1787.8792678299978</v>
      </c>
      <c r="N17" s="43">
        <v>9.657505893668485</v>
      </c>
      <c r="O17" s="98"/>
    </row>
    <row r="18" spans="1:15" ht="21.75">
      <c r="A18" s="11">
        <v>11</v>
      </c>
      <c r="B18" s="28" t="s">
        <v>132</v>
      </c>
      <c r="C18" s="44">
        <v>126</v>
      </c>
      <c r="D18" s="219">
        <v>19354.23259149</v>
      </c>
      <c r="E18" s="32">
        <v>1.0198159666921929</v>
      </c>
      <c r="F18" s="44">
        <v>125</v>
      </c>
      <c r="G18" s="100">
        <v>19246.532801</v>
      </c>
      <c r="H18" s="32">
        <v>1.0084542359121218</v>
      </c>
      <c r="I18" s="42">
        <v>107.69979048999812</v>
      </c>
      <c r="J18" s="43">
        <v>0.5595802194793356</v>
      </c>
      <c r="K18" s="100">
        <v>17605.81726247</v>
      </c>
      <c r="L18" s="32">
        <v>1.5638706288078554</v>
      </c>
      <c r="M18" s="42">
        <v>1748.415329020001</v>
      </c>
      <c r="N18" s="46">
        <v>9.93089558385379</v>
      </c>
      <c r="O18" s="1"/>
    </row>
    <row r="19" spans="1:15" ht="21.75">
      <c r="A19" s="11">
        <v>12</v>
      </c>
      <c r="B19" s="28" t="s">
        <v>133</v>
      </c>
      <c r="C19" s="44">
        <v>89</v>
      </c>
      <c r="D19" s="224">
        <v>15884.502826549999</v>
      </c>
      <c r="E19" s="32">
        <v>0.8369884741700235</v>
      </c>
      <c r="F19" s="44">
        <v>91</v>
      </c>
      <c r="G19" s="100">
        <v>16470.88</v>
      </c>
      <c r="H19" s="32">
        <v>0.8630192708962743</v>
      </c>
      <c r="I19" s="42">
        <v>-586.3771734500024</v>
      </c>
      <c r="J19" s="43">
        <v>-3.560084060171662</v>
      </c>
      <c r="K19" s="103">
        <v>11984.16286714</v>
      </c>
      <c r="L19" s="32">
        <v>1.064516349304686</v>
      </c>
      <c r="M19" s="42">
        <v>3900.339959409999</v>
      </c>
      <c r="N19" s="46">
        <v>32.54578565603898</v>
      </c>
      <c r="O19" s="1"/>
    </row>
    <row r="20" spans="1:15" ht="21.75">
      <c r="A20" s="11">
        <v>13</v>
      </c>
      <c r="B20" s="31" t="s">
        <v>130</v>
      </c>
      <c r="C20" s="81">
        <v>675</v>
      </c>
      <c r="D20" s="132">
        <v>14248.59508743</v>
      </c>
      <c r="E20" s="32">
        <v>0.7507889917310527</v>
      </c>
      <c r="F20" s="114">
        <v>694</v>
      </c>
      <c r="G20" s="62">
        <v>15825.53</v>
      </c>
      <c r="H20" s="32">
        <v>0.8292050796403784</v>
      </c>
      <c r="I20" s="42">
        <v>-1576.934912570001</v>
      </c>
      <c r="J20" s="43">
        <v>-9.964499846577024</v>
      </c>
      <c r="K20" s="112">
        <v>24521.43455684</v>
      </c>
      <c r="L20" s="32">
        <v>2.178163655113161</v>
      </c>
      <c r="M20" s="42">
        <v>-10272.839469409999</v>
      </c>
      <c r="N20" s="46">
        <v>-41.89330540836771</v>
      </c>
      <c r="O20" s="98"/>
    </row>
    <row r="21" spans="1:15" ht="21.75">
      <c r="A21" s="11">
        <v>14</v>
      </c>
      <c r="B21" s="68" t="s">
        <v>134</v>
      </c>
      <c r="C21" s="69">
        <v>53</v>
      </c>
      <c r="D21" s="223">
        <v>12355.099776649999</v>
      </c>
      <c r="E21" s="71">
        <v>0.6510166684595372</v>
      </c>
      <c r="F21" s="69">
        <v>53</v>
      </c>
      <c r="G21" s="103">
        <v>12985.13422711</v>
      </c>
      <c r="H21" s="32">
        <v>0.6803777984643643</v>
      </c>
      <c r="I21" s="72">
        <v>-630.0344504600016</v>
      </c>
      <c r="J21" s="73">
        <v>-4.851967176008341</v>
      </c>
      <c r="K21" s="105">
        <v>15339.61678763</v>
      </c>
      <c r="L21" s="71">
        <v>1.3625710067137728</v>
      </c>
      <c r="M21" s="72">
        <v>-2984.517010980002</v>
      </c>
      <c r="N21" s="47">
        <v>-19.456268382054642</v>
      </c>
      <c r="O21" s="98"/>
    </row>
    <row r="22" spans="1:15" ht="21.75">
      <c r="A22" s="67">
        <v>15</v>
      </c>
      <c r="B22" s="80" t="s">
        <v>135</v>
      </c>
      <c r="C22" s="81">
        <v>120</v>
      </c>
      <c r="D22" s="223">
        <v>7677.380828809996</v>
      </c>
      <c r="E22" s="83">
        <v>0.40453763870956017</v>
      </c>
      <c r="F22" s="82">
        <v>122</v>
      </c>
      <c r="G22" s="103">
        <v>7811.0797</v>
      </c>
      <c r="H22" s="32">
        <v>0.4092745686694754</v>
      </c>
      <c r="I22" s="42">
        <v>-133.69887119000396</v>
      </c>
      <c r="J22" s="85">
        <v>-1.7116567276864934</v>
      </c>
      <c r="K22" s="107">
        <v>7537.86736153</v>
      </c>
      <c r="L22" s="84">
        <v>0.669565587033266</v>
      </c>
      <c r="M22" s="42">
        <v>139.5134672799959</v>
      </c>
      <c r="N22" s="90">
        <v>1.8508347333360098</v>
      </c>
      <c r="O22" s="91"/>
    </row>
    <row r="23" spans="1:15" ht="21.75">
      <c r="A23" s="11">
        <v>16</v>
      </c>
      <c r="B23" s="31" t="s">
        <v>136</v>
      </c>
      <c r="C23" s="82">
        <v>202</v>
      </c>
      <c r="D23" s="133">
        <v>7865.55721139</v>
      </c>
      <c r="E23" s="83">
        <v>0.41445305532979065</v>
      </c>
      <c r="F23" s="82">
        <v>204</v>
      </c>
      <c r="G23" s="103">
        <v>7728.03514428</v>
      </c>
      <c r="H23" s="32">
        <v>0.40492331045319435</v>
      </c>
      <c r="I23" s="42">
        <v>137.52206710999963</v>
      </c>
      <c r="J23" s="85">
        <v>1.77952176125633</v>
      </c>
      <c r="K23" s="107">
        <v>6675.74643967</v>
      </c>
      <c r="L23" s="84">
        <v>0.5929860356226286</v>
      </c>
      <c r="M23" s="42">
        <v>1189.81077172</v>
      </c>
      <c r="N23" s="43">
        <v>17.822887410007976</v>
      </c>
      <c r="O23" s="98"/>
    </row>
    <row r="24" spans="1:15" ht="21.75">
      <c r="A24" s="67">
        <v>17</v>
      </c>
      <c r="B24" s="80" t="s">
        <v>14</v>
      </c>
      <c r="C24" s="81">
        <v>52</v>
      </c>
      <c r="D24" s="223">
        <v>6698.9710511</v>
      </c>
      <c r="E24" s="83">
        <v>0.35298313203719833</v>
      </c>
      <c r="F24" s="82">
        <v>53</v>
      </c>
      <c r="G24" s="103">
        <v>6886.824</v>
      </c>
      <c r="H24" s="32">
        <v>0.3608466473722693</v>
      </c>
      <c r="I24" s="42">
        <v>-187.85294889999932</v>
      </c>
      <c r="J24" s="85">
        <v>-2.727715255972845</v>
      </c>
      <c r="K24" s="97">
        <v>8460.45872786</v>
      </c>
      <c r="L24" s="84">
        <v>0.7515165421457454</v>
      </c>
      <c r="M24" s="42">
        <v>-1761.487676759999</v>
      </c>
      <c r="N24" s="90">
        <v>-20.820238398651846</v>
      </c>
      <c r="O24" s="91"/>
    </row>
    <row r="25" spans="1:15" ht="21.75">
      <c r="A25" s="67">
        <v>18</v>
      </c>
      <c r="B25" s="80" t="s">
        <v>137</v>
      </c>
      <c r="C25" s="81">
        <v>28</v>
      </c>
      <c r="D25" s="223">
        <v>5930.74138218</v>
      </c>
      <c r="E25" s="83">
        <v>0.31250346544500524</v>
      </c>
      <c r="F25" s="82">
        <v>28</v>
      </c>
      <c r="G25" s="103">
        <v>6066.05272628</v>
      </c>
      <c r="H25" s="32">
        <v>0.31784096545251517</v>
      </c>
      <c r="I25" s="42">
        <v>-135.3113440999996</v>
      </c>
      <c r="J25" s="85">
        <v>-2.23063250857991</v>
      </c>
      <c r="K25" s="88">
        <v>3055.83562934</v>
      </c>
      <c r="L25" s="84">
        <v>0.27144048560452555</v>
      </c>
      <c r="M25" s="42">
        <v>2874.90575284</v>
      </c>
      <c r="N25" s="90">
        <v>94.07920129070955</v>
      </c>
      <c r="O25" s="91"/>
    </row>
    <row r="26" spans="1:15" ht="21.75">
      <c r="A26" s="67">
        <v>19</v>
      </c>
      <c r="B26" s="31" t="s">
        <v>138</v>
      </c>
      <c r="C26" s="82">
        <v>146</v>
      </c>
      <c r="D26" s="132">
        <v>5558.43315813</v>
      </c>
      <c r="E26" s="83">
        <v>0.29288574773792597</v>
      </c>
      <c r="F26" s="82">
        <v>144</v>
      </c>
      <c r="G26" s="103">
        <v>5497.026275920004</v>
      </c>
      <c r="H26" s="103">
        <v>0.2880258740724323</v>
      </c>
      <c r="I26" s="42">
        <v>61.40688220999618</v>
      </c>
      <c r="J26" s="85">
        <v>1.117092753931195</v>
      </c>
      <c r="K26" s="107">
        <v>2335.84952485</v>
      </c>
      <c r="L26" s="84">
        <v>0.20748633311187786</v>
      </c>
      <c r="M26" s="42">
        <v>3222.5836332800004</v>
      </c>
      <c r="N26" s="90">
        <v>137.96195341337082</v>
      </c>
      <c r="O26" s="91"/>
    </row>
    <row r="27" spans="1:15" ht="21.75">
      <c r="A27" s="67">
        <v>20</v>
      </c>
      <c r="B27" s="31" t="s">
        <v>66</v>
      </c>
      <c r="C27" s="82">
        <v>3</v>
      </c>
      <c r="D27" s="223">
        <v>2956.35886933</v>
      </c>
      <c r="E27" s="83">
        <v>0.15577688053312294</v>
      </c>
      <c r="F27" s="82">
        <v>3</v>
      </c>
      <c r="G27" s="103">
        <v>3052.1723</v>
      </c>
      <c r="H27" s="32">
        <v>0.1599236660698035</v>
      </c>
      <c r="I27" s="42">
        <v>-95.81343067000034</v>
      </c>
      <c r="J27" s="85">
        <v>-3.1391881339726577</v>
      </c>
      <c r="K27" s="107">
        <v>3722.66887495</v>
      </c>
      <c r="L27" s="83">
        <v>0.3306732330297245</v>
      </c>
      <c r="M27" s="89">
        <v>-766.3100056200001</v>
      </c>
      <c r="N27" s="90">
        <v>-20.584962868347848</v>
      </c>
      <c r="O27" s="91"/>
    </row>
    <row r="28" spans="1:15" ht="21.75">
      <c r="A28" s="11">
        <v>21</v>
      </c>
      <c r="B28" s="29" t="s">
        <v>16</v>
      </c>
      <c r="C28" s="44">
        <v>1</v>
      </c>
      <c r="D28" s="134">
        <v>2464.08048243</v>
      </c>
      <c r="E28" s="74">
        <v>0.12983767800236284</v>
      </c>
      <c r="F28" s="129">
        <v>1</v>
      </c>
      <c r="G28" s="115">
        <v>2459.88</v>
      </c>
      <c r="H28" s="32">
        <v>0.1288895216340795</v>
      </c>
      <c r="I28" s="75">
        <v>4.200482429999738</v>
      </c>
      <c r="J28" s="76">
        <v>0.17075964803160065</v>
      </c>
      <c r="K28" s="100">
        <v>2621.72684352</v>
      </c>
      <c r="L28" s="74">
        <v>0.23287993656949066</v>
      </c>
      <c r="M28" s="75">
        <v>-157.64636109000003</v>
      </c>
      <c r="N28" s="77">
        <v>-6.013073462616718</v>
      </c>
      <c r="O28" s="1"/>
    </row>
    <row r="29" spans="1:15" ht="21.75">
      <c r="A29" s="11">
        <v>22</v>
      </c>
      <c r="B29" s="28" t="s">
        <v>139</v>
      </c>
      <c r="C29" s="82">
        <v>104</v>
      </c>
      <c r="D29" s="223">
        <v>1987.03993386</v>
      </c>
      <c r="E29" s="32">
        <v>0.10470138980847195</v>
      </c>
      <c r="F29" s="44">
        <v>100</v>
      </c>
      <c r="G29" s="100">
        <v>1993.0999095</v>
      </c>
      <c r="H29" s="32">
        <v>0.10443179907328087</v>
      </c>
      <c r="I29" s="42">
        <v>-6.059975639999948</v>
      </c>
      <c r="J29" s="43">
        <v>-0.30404776053199395</v>
      </c>
      <c r="K29" s="100">
        <v>1950.51367176</v>
      </c>
      <c r="L29" s="32">
        <v>0.17325813376786595</v>
      </c>
      <c r="M29" s="42">
        <v>36.52626209999994</v>
      </c>
      <c r="N29" s="47">
        <v>1.8726483504748432</v>
      </c>
      <c r="O29" s="1"/>
    </row>
    <row r="30" spans="1:15" ht="21.75">
      <c r="A30" s="11">
        <v>23</v>
      </c>
      <c r="B30" s="28" t="s">
        <v>24</v>
      </c>
      <c r="C30" s="44">
        <v>26</v>
      </c>
      <c r="D30" s="225">
        <v>1088.9376307999999</v>
      </c>
      <c r="E30" s="32">
        <v>0.05737845597195617</v>
      </c>
      <c r="F30" s="44">
        <v>26</v>
      </c>
      <c r="G30" s="110">
        <v>1124.8912306900002</v>
      </c>
      <c r="H30" s="32">
        <v>0.05894055507342029</v>
      </c>
      <c r="I30" s="42">
        <v>-35.953599890000305</v>
      </c>
      <c r="J30" s="43">
        <v>-3.196184565146501</v>
      </c>
      <c r="K30" s="96">
        <v>1337.16204453</v>
      </c>
      <c r="L30" s="32">
        <v>0.11877599410592499</v>
      </c>
      <c r="M30" s="42">
        <v>-248.22441373000015</v>
      </c>
      <c r="N30" s="47">
        <v>-18.563525247027837</v>
      </c>
      <c r="O30" s="1"/>
    </row>
    <row r="31" spans="1:15" ht="21.75">
      <c r="A31" s="11">
        <v>24</v>
      </c>
      <c r="B31" s="28" t="s">
        <v>68</v>
      </c>
      <c r="C31" s="44">
        <v>6</v>
      </c>
      <c r="D31" s="219">
        <v>274.78283207</v>
      </c>
      <c r="E31" s="32">
        <v>0.014478895931068892</v>
      </c>
      <c r="F31" s="44">
        <v>6</v>
      </c>
      <c r="G31" s="100">
        <v>286.6674</v>
      </c>
      <c r="H31" s="32">
        <v>0.015020417278113289</v>
      </c>
      <c r="I31" s="42">
        <v>-11.884567930000003</v>
      </c>
      <c r="J31" s="43">
        <v>-4.1457689050097795</v>
      </c>
      <c r="K31" s="100">
        <v>0</v>
      </c>
      <c r="L31" s="32">
        <v>0</v>
      </c>
      <c r="M31" s="42">
        <v>274.78283207</v>
      </c>
      <c r="N31" s="47" t="s">
        <v>106</v>
      </c>
      <c r="O31" s="98"/>
    </row>
    <row r="32" spans="1:15" ht="22.5" thickBot="1">
      <c r="A32" s="11">
        <v>25</v>
      </c>
      <c r="B32" s="28" t="s">
        <v>17</v>
      </c>
      <c r="C32" s="44">
        <v>0</v>
      </c>
      <c r="D32" s="226">
        <v>0</v>
      </c>
      <c r="E32" s="32">
        <v>0</v>
      </c>
      <c r="F32" s="44">
        <v>0</v>
      </c>
      <c r="G32" s="100">
        <v>0</v>
      </c>
      <c r="H32" s="32">
        <v>0</v>
      </c>
      <c r="I32" s="42">
        <v>0</v>
      </c>
      <c r="J32" s="43">
        <v>0</v>
      </c>
      <c r="K32" s="100">
        <v>171.55260973</v>
      </c>
      <c r="L32" s="32">
        <v>0.015238490985816621</v>
      </c>
      <c r="M32" s="42">
        <v>-171.55260973</v>
      </c>
      <c r="N32" s="47">
        <v>-100</v>
      </c>
      <c r="O32" s="1"/>
    </row>
    <row r="33" spans="1:15" ht="22.5" customHeight="1" thickBot="1">
      <c r="A33" s="191" t="s">
        <v>18</v>
      </c>
      <c r="B33" s="192"/>
      <c r="C33" s="130">
        <v>3764</v>
      </c>
      <c r="D33" s="131">
        <v>1897816.19660909</v>
      </c>
      <c r="E33" s="50">
        <v>99.99999999999997</v>
      </c>
      <c r="F33" s="48">
        <v>3792</v>
      </c>
      <c r="G33" s="49">
        <v>1908518.21685215</v>
      </c>
      <c r="H33" s="50">
        <v>100.00000000000001</v>
      </c>
      <c r="I33" s="51">
        <v>-10702.020243060138</v>
      </c>
      <c r="J33" s="52">
        <v>-0.5607502275095608</v>
      </c>
      <c r="K33" s="49">
        <v>1125784.7636598288</v>
      </c>
      <c r="L33" s="50">
        <v>99.99999999999999</v>
      </c>
      <c r="M33" s="51">
        <v>772031.4329492613</v>
      </c>
      <c r="N33" s="53">
        <v>68.57717903726586</v>
      </c>
      <c r="O33" s="1"/>
    </row>
    <row r="34" spans="1:15" ht="22.5" customHeight="1">
      <c r="A34" s="12"/>
      <c r="B34" s="12"/>
      <c r="C34" s="54"/>
      <c r="D34" s="54"/>
      <c r="E34" s="54"/>
      <c r="F34" s="54"/>
      <c r="G34" s="55"/>
      <c r="H34" s="55"/>
      <c r="I34" s="56"/>
      <c r="J34" s="56"/>
      <c r="K34" s="55"/>
      <c r="L34" s="55"/>
      <c r="M34" s="57"/>
      <c r="N34" s="57"/>
      <c r="O34" s="1"/>
    </row>
    <row r="35" spans="2:12" ht="21.75">
      <c r="B35" s="26" t="s">
        <v>152</v>
      </c>
      <c r="C35" s="1"/>
      <c r="D35" s="1"/>
      <c r="E35" s="1"/>
      <c r="F35" s="1"/>
      <c r="G35" s="1"/>
      <c r="H35" s="1"/>
      <c r="I35" s="1"/>
      <c r="J35" s="1"/>
      <c r="K35" s="1"/>
      <c r="L35" s="2" t="s">
        <v>19</v>
      </c>
    </row>
    <row r="36" spans="2:12" ht="21.75">
      <c r="B36" s="63"/>
      <c r="C36" s="1"/>
      <c r="D36" s="1"/>
      <c r="E36" s="1"/>
      <c r="F36" s="58"/>
      <c r="G36" s="1"/>
      <c r="H36" s="1"/>
      <c r="I36" s="1"/>
      <c r="J36" s="1"/>
      <c r="K36" s="1"/>
      <c r="L36" s="2" t="s">
        <v>20</v>
      </c>
    </row>
    <row r="37" spans="2:12" ht="21.75">
      <c r="B37" s="1" t="s">
        <v>140</v>
      </c>
      <c r="C37" s="1"/>
      <c r="D37" s="30"/>
      <c r="E37" s="1"/>
      <c r="F37" s="1"/>
      <c r="G37" s="1"/>
      <c r="H37" s="1"/>
      <c r="I37" s="1"/>
      <c r="J37" s="1"/>
      <c r="K37" s="1"/>
      <c r="L37" s="1"/>
    </row>
    <row r="38" spans="2:12" ht="21.75">
      <c r="B38" s="1" t="s">
        <v>141</v>
      </c>
      <c r="C38" s="1"/>
      <c r="D38" s="30"/>
      <c r="E38" s="1"/>
      <c r="F38" s="13"/>
      <c r="G38" s="1"/>
      <c r="H38" s="1"/>
      <c r="I38" s="1"/>
      <c r="J38" s="1"/>
      <c r="K38" s="1"/>
      <c r="L38" s="1"/>
    </row>
    <row r="39" spans="2:12" ht="21.75">
      <c r="B39" s="1" t="s">
        <v>142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143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61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144</v>
      </c>
      <c r="C42" s="1"/>
      <c r="D42" s="30"/>
      <c r="E42" s="1"/>
      <c r="F42" s="1"/>
      <c r="G42" s="1"/>
      <c r="H42" s="1"/>
      <c r="I42" s="1"/>
      <c r="J42" s="1"/>
      <c r="K42" s="1"/>
      <c r="L42" s="1"/>
    </row>
    <row r="43" spans="2:12" ht="21.75">
      <c r="B43" s="1" t="s">
        <v>145</v>
      </c>
      <c r="C43" s="30"/>
      <c r="D43" s="1"/>
      <c r="E43" s="1"/>
      <c r="F43" s="1"/>
      <c r="G43" s="1"/>
      <c r="H43" s="1"/>
      <c r="I43" s="1"/>
      <c r="J43" s="1"/>
      <c r="K43" s="1"/>
      <c r="L43" s="1"/>
    </row>
    <row r="44" ht="21.75">
      <c r="B44" s="1" t="s">
        <v>146</v>
      </c>
    </row>
    <row r="45" ht="21.75">
      <c r="B45" s="1" t="s">
        <v>147</v>
      </c>
    </row>
    <row r="46" ht="21.75">
      <c r="B46" s="1" t="s">
        <v>148</v>
      </c>
    </row>
    <row r="47" ht="21.75">
      <c r="B47" s="1" t="s">
        <v>149</v>
      </c>
    </row>
    <row r="52" ht="21.75">
      <c r="D52" s="111"/>
    </row>
    <row r="53" ht="21.75">
      <c r="D53" s="111"/>
    </row>
    <row r="59" ht="17.25" customHeight="1" hidden="1">
      <c r="A59" s="1">
        <v>100</v>
      </c>
    </row>
    <row r="60" ht="21.75">
      <c r="A60" s="1"/>
    </row>
  </sheetData>
  <sheetProtection/>
  <mergeCells count="12">
    <mergeCell ref="M5:N5"/>
    <mergeCell ref="A33:B33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22:J27 J18:J20">
    <cfRule type="cellIs" priority="11" dxfId="0" operator="greaterThanOrEqual" stopIfTrue="1">
      <formula>100</formula>
    </cfRule>
  </conditionalFormatting>
  <conditionalFormatting sqref="J9">
    <cfRule type="cellIs" priority="10" dxfId="0" operator="greaterThanOrEqual" stopIfTrue="1">
      <formula>100</formula>
    </cfRule>
  </conditionalFormatting>
  <conditionalFormatting sqref="J11">
    <cfRule type="cellIs" priority="9" dxfId="0" operator="greaterThanOrEqual" stopIfTrue="1">
      <formula>100</formula>
    </cfRule>
  </conditionalFormatting>
  <conditionalFormatting sqref="J13">
    <cfRule type="cellIs" priority="8" dxfId="0" operator="greaterThanOrEqual" stopIfTrue="1">
      <formula>100</formula>
    </cfRule>
  </conditionalFormatting>
  <conditionalFormatting sqref="J16">
    <cfRule type="cellIs" priority="7" dxfId="0" operator="greaterThanOrEqual" stopIfTrue="1">
      <formula>100</formula>
    </cfRule>
  </conditionalFormatting>
  <conditionalFormatting sqref="J17">
    <cfRule type="cellIs" priority="6" dxfId="0" operator="greaterThanOrEqual" stopIfTrue="1">
      <formula>100</formula>
    </cfRule>
  </conditionalFormatting>
  <conditionalFormatting sqref="J21">
    <cfRule type="cellIs" priority="5" dxfId="0" operator="greaterThanOrEqual" stopIfTrue="1">
      <formula>100</formula>
    </cfRule>
  </conditionalFormatting>
  <conditionalFormatting sqref="J29 J32">
    <cfRule type="cellIs" priority="4" dxfId="0" operator="greaterThanOrEqual" stopIfTrue="1">
      <formula>100</formula>
    </cfRule>
  </conditionalFormatting>
  <conditionalFormatting sqref="J28">
    <cfRule type="cellIs" priority="3" dxfId="0" operator="greaterThanOrEqual" stopIfTrue="1">
      <formula>100</formula>
    </cfRule>
  </conditionalFormatting>
  <conditionalFormatting sqref="J30">
    <cfRule type="cellIs" priority="2" dxfId="0" operator="greaterThanOrEqual" stopIfTrue="1">
      <formula>100</formula>
    </cfRule>
  </conditionalFormatting>
  <conditionalFormatting sqref="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160" zoomScaleNormal="160" zoomScalePageLayoutView="0" workbookViewId="0" topLeftCell="B28">
      <selection activeCell="D33" sqref="D33"/>
    </sheetView>
  </sheetViews>
  <sheetFormatPr defaultColWidth="9.140625" defaultRowHeight="21.75"/>
  <cols>
    <col min="1" max="1" width="6.57421875" style="144" customWidth="1"/>
    <col min="2" max="2" width="53.421875" style="144" customWidth="1"/>
    <col min="3" max="3" width="10.57421875" style="144" customWidth="1"/>
    <col min="4" max="4" width="19.57421875" style="144" bestFit="1" customWidth="1"/>
    <col min="5" max="5" width="10.421875" style="144" customWidth="1"/>
    <col min="6" max="6" width="10.7109375" style="144" customWidth="1"/>
    <col min="7" max="7" width="11.7109375" style="144" customWidth="1"/>
    <col min="8" max="8" width="10.00390625" style="144" customWidth="1"/>
    <col min="9" max="9" width="15.00390625" style="144" customWidth="1"/>
    <col min="10" max="10" width="10.28125" style="144" customWidth="1"/>
    <col min="11" max="11" width="15.7109375" style="144" customWidth="1"/>
    <col min="12" max="12" width="10.7109375" style="144" customWidth="1"/>
    <col min="13" max="13" width="12.421875" style="144" customWidth="1"/>
    <col min="14" max="14" width="14.57421875" style="144" customWidth="1"/>
    <col min="15" max="16" width="9.140625" style="144" customWidth="1"/>
    <col min="17" max="17" width="17.00390625" style="144" bestFit="1" customWidth="1"/>
    <col min="18" max="16384" width="9.140625" style="144" customWidth="1"/>
  </cols>
  <sheetData>
    <row r="1" spans="1:15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6"/>
    </row>
    <row r="2" spans="1:15" ht="23.25">
      <c r="A2" s="205" t="s">
        <v>150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6"/>
    </row>
    <row r="3" spans="1:15" ht="22.5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26"/>
      <c r="L3" s="26"/>
      <c r="M3" s="26"/>
      <c r="N3" s="26"/>
      <c r="O3" s="26"/>
    </row>
    <row r="4" spans="1:15" ht="29.25" customHeight="1" thickBot="1">
      <c r="A4" s="206" t="s">
        <v>2</v>
      </c>
      <c r="B4" s="209" t="s">
        <v>3</v>
      </c>
      <c r="C4" s="146"/>
      <c r="D4" s="147"/>
      <c r="E4" s="147"/>
      <c r="F4" s="212" t="s">
        <v>25</v>
      </c>
      <c r="G4" s="213"/>
      <c r="H4" s="213"/>
      <c r="I4" s="213"/>
      <c r="J4" s="214"/>
      <c r="K4" s="212" t="s">
        <v>26</v>
      </c>
      <c r="L4" s="213"/>
      <c r="M4" s="213"/>
      <c r="N4" s="214"/>
      <c r="O4" s="26"/>
    </row>
    <row r="5" spans="1:15" ht="22.5" customHeight="1" thickBot="1">
      <c r="A5" s="207"/>
      <c r="B5" s="210"/>
      <c r="C5" s="215" t="s">
        <v>127</v>
      </c>
      <c r="D5" s="216"/>
      <c r="E5" s="217"/>
      <c r="F5" s="215" t="s">
        <v>126</v>
      </c>
      <c r="G5" s="216"/>
      <c r="H5" s="217"/>
      <c r="I5" s="203" t="s">
        <v>1</v>
      </c>
      <c r="J5" s="204"/>
      <c r="K5" s="215" t="s">
        <v>82</v>
      </c>
      <c r="L5" s="217"/>
      <c r="M5" s="203" t="s">
        <v>1</v>
      </c>
      <c r="N5" s="204"/>
      <c r="O5" s="26"/>
    </row>
    <row r="6" spans="1:15" ht="21.75" customHeight="1">
      <c r="A6" s="207"/>
      <c r="B6" s="210"/>
      <c r="C6" s="148" t="s">
        <v>4</v>
      </c>
      <c r="D6" s="149" t="s">
        <v>5</v>
      </c>
      <c r="E6" s="150" t="s">
        <v>6</v>
      </c>
      <c r="F6" s="148" t="s">
        <v>4</v>
      </c>
      <c r="G6" s="149" t="s">
        <v>5</v>
      </c>
      <c r="H6" s="150" t="s">
        <v>6</v>
      </c>
      <c r="I6" s="151" t="s">
        <v>5</v>
      </c>
      <c r="J6" s="152" t="s">
        <v>7</v>
      </c>
      <c r="K6" s="151" t="s">
        <v>5</v>
      </c>
      <c r="L6" s="152" t="s">
        <v>6</v>
      </c>
      <c r="M6" s="151" t="s">
        <v>5</v>
      </c>
      <c r="N6" s="152" t="s">
        <v>7</v>
      </c>
      <c r="O6" s="26"/>
    </row>
    <row r="7" spans="1:15" ht="22.5" customHeight="1" thickBot="1">
      <c r="A7" s="208"/>
      <c r="B7" s="211"/>
      <c r="C7" s="153" t="s">
        <v>8</v>
      </c>
      <c r="D7" s="154" t="s">
        <v>9</v>
      </c>
      <c r="E7" s="155"/>
      <c r="F7" s="153" t="s">
        <v>8</v>
      </c>
      <c r="G7" s="154" t="s">
        <v>9</v>
      </c>
      <c r="H7" s="155"/>
      <c r="I7" s="156" t="s">
        <v>9</v>
      </c>
      <c r="J7" s="157"/>
      <c r="K7" s="156" t="s">
        <v>9</v>
      </c>
      <c r="L7" s="157"/>
      <c r="M7" s="156" t="s">
        <v>9</v>
      </c>
      <c r="N7" s="157"/>
      <c r="O7" s="26"/>
    </row>
    <row r="8" spans="1:15" ht="21.75">
      <c r="A8" s="158">
        <v>1</v>
      </c>
      <c r="B8" s="28" t="s">
        <v>121</v>
      </c>
      <c r="C8" s="40">
        <v>2</v>
      </c>
      <c r="D8" s="135">
        <v>841095.7170488001</v>
      </c>
      <c r="E8" s="159">
        <v>42.919896289471176</v>
      </c>
      <c r="F8" s="40">
        <v>2</v>
      </c>
      <c r="G8" s="99">
        <v>826015.27339336</v>
      </c>
      <c r="H8" s="159">
        <v>43.524513841396214</v>
      </c>
      <c r="I8" s="42">
        <v>15080.443655440118</v>
      </c>
      <c r="J8" s="43">
        <v>1.8256858125017503</v>
      </c>
      <c r="K8" s="99">
        <v>0</v>
      </c>
      <c r="L8" s="159">
        <v>0</v>
      </c>
      <c r="M8" s="42">
        <v>841095.7170488001</v>
      </c>
      <c r="N8" s="46" t="s">
        <v>106</v>
      </c>
      <c r="O8" s="160"/>
    </row>
    <row r="9" spans="1:15" ht="21.75">
      <c r="A9" s="158">
        <v>2</v>
      </c>
      <c r="B9" s="28" t="s">
        <v>15</v>
      </c>
      <c r="C9" s="44">
        <v>217</v>
      </c>
      <c r="D9" s="136">
        <v>501522.23573986004</v>
      </c>
      <c r="E9" s="159">
        <v>25.591953339562203</v>
      </c>
      <c r="F9" s="44">
        <v>219</v>
      </c>
      <c r="G9" s="100">
        <v>492796.63397511</v>
      </c>
      <c r="H9" s="159">
        <v>25.966510072300995</v>
      </c>
      <c r="I9" s="42">
        <v>8725.601764750027</v>
      </c>
      <c r="J9" s="43">
        <v>1.7706293353437832</v>
      </c>
      <c r="K9" s="100">
        <v>488375.83568141</v>
      </c>
      <c r="L9" s="159">
        <v>43.38092426244447</v>
      </c>
      <c r="M9" s="42">
        <v>13146.40005845006</v>
      </c>
      <c r="N9" s="43">
        <v>2.6918612875486456</v>
      </c>
      <c r="O9" s="26"/>
    </row>
    <row r="10" spans="1:15" ht="21.75">
      <c r="A10" s="158">
        <v>3</v>
      </c>
      <c r="B10" s="28" t="s">
        <v>10</v>
      </c>
      <c r="C10" s="44">
        <v>845</v>
      </c>
      <c r="D10" s="136">
        <v>166911.6094909865</v>
      </c>
      <c r="E10" s="159">
        <v>8.517257695709096</v>
      </c>
      <c r="F10" s="44">
        <v>843</v>
      </c>
      <c r="G10" s="100">
        <v>160403.660589</v>
      </c>
      <c r="H10" s="159">
        <v>8.45201241477755</v>
      </c>
      <c r="I10" s="42">
        <v>6507.9489019865</v>
      </c>
      <c r="J10" s="43">
        <v>4.0572321592221785</v>
      </c>
      <c r="K10" s="100">
        <v>167945.875199369</v>
      </c>
      <c r="L10" s="159">
        <v>14.918115844221543</v>
      </c>
      <c r="M10" s="42">
        <v>-1034.2657083825034</v>
      </c>
      <c r="N10" s="43">
        <v>-0.6158327539480941</v>
      </c>
      <c r="O10" s="26"/>
    </row>
    <row r="11" spans="1:17" ht="21.75">
      <c r="A11" s="158">
        <v>4</v>
      </c>
      <c r="B11" s="28" t="s">
        <v>29</v>
      </c>
      <c r="C11" s="44">
        <v>57</v>
      </c>
      <c r="D11" s="136">
        <v>101375.85221091</v>
      </c>
      <c r="E11" s="159">
        <v>5.173062916567638</v>
      </c>
      <c r="F11" s="44">
        <v>57</v>
      </c>
      <c r="G11" s="100">
        <v>96303.38012474001</v>
      </c>
      <c r="H11" s="159">
        <v>5.074431352816414</v>
      </c>
      <c r="I11" s="42">
        <v>5072.47208616999</v>
      </c>
      <c r="J11" s="43">
        <v>5.267179697742394</v>
      </c>
      <c r="K11" s="100">
        <v>113158.17635262</v>
      </c>
      <c r="L11" s="159">
        <v>10.051492967870034</v>
      </c>
      <c r="M11" s="42">
        <v>-11782.324141709993</v>
      </c>
      <c r="N11" s="43">
        <v>-10.412260537845963</v>
      </c>
      <c r="O11" s="26"/>
      <c r="Q11" s="185"/>
    </row>
    <row r="12" spans="1:17" ht="21.75">
      <c r="A12" s="158">
        <v>5</v>
      </c>
      <c r="B12" s="28" t="s">
        <v>11</v>
      </c>
      <c r="C12" s="137">
        <v>211</v>
      </c>
      <c r="D12" s="136">
        <v>57771.147075169996</v>
      </c>
      <c r="E12" s="159">
        <v>2.9479779658017455</v>
      </c>
      <c r="F12" s="44">
        <v>212</v>
      </c>
      <c r="G12" s="102">
        <v>54362.464685</v>
      </c>
      <c r="H12" s="159">
        <v>2.864474692961186</v>
      </c>
      <c r="I12" s="42">
        <v>3408.6823901699972</v>
      </c>
      <c r="J12" s="43">
        <v>6.270286694912381</v>
      </c>
      <c r="K12" s="94">
        <v>56824.62039872</v>
      </c>
      <c r="L12" s="159">
        <v>5.047556356508864</v>
      </c>
      <c r="M12" s="42">
        <v>946.5266764499975</v>
      </c>
      <c r="N12" s="43">
        <v>1.6656981952691028</v>
      </c>
      <c r="O12" s="26"/>
      <c r="Q12" s="185"/>
    </row>
    <row r="13" spans="1:17" ht="21.75">
      <c r="A13" s="158">
        <v>6</v>
      </c>
      <c r="B13" s="29" t="s">
        <v>13</v>
      </c>
      <c r="C13" s="44">
        <v>84</v>
      </c>
      <c r="D13" s="161">
        <v>55652.38840868001</v>
      </c>
      <c r="E13" s="159">
        <v>2.8398607796303024</v>
      </c>
      <c r="F13" s="44">
        <v>82</v>
      </c>
      <c r="G13" s="100">
        <v>50896.174203</v>
      </c>
      <c r="H13" s="159">
        <v>2.6818284236708814</v>
      </c>
      <c r="I13" s="42">
        <v>4756.214205680008</v>
      </c>
      <c r="J13" s="43">
        <v>9.344934624574709</v>
      </c>
      <c r="K13" s="100">
        <v>74451.71634183</v>
      </c>
      <c r="L13" s="159">
        <v>6.61331710510932</v>
      </c>
      <c r="M13" s="42">
        <v>-18799.327933149994</v>
      </c>
      <c r="N13" s="43">
        <v>-25.250362055908397</v>
      </c>
      <c r="O13" s="26"/>
      <c r="Q13" s="186"/>
    </row>
    <row r="14" spans="1:15" ht="21.75">
      <c r="A14" s="158">
        <v>7</v>
      </c>
      <c r="B14" s="28" t="s">
        <v>65</v>
      </c>
      <c r="C14" s="44">
        <v>447</v>
      </c>
      <c r="D14" s="138">
        <v>40135.24325254</v>
      </c>
      <c r="E14" s="159">
        <v>2.0480433356573253</v>
      </c>
      <c r="F14" s="44">
        <v>454</v>
      </c>
      <c r="G14" s="116">
        <v>36720.225693</v>
      </c>
      <c r="H14" s="159">
        <v>1.9348673358889237</v>
      </c>
      <c r="I14" s="42">
        <v>3415.0175595399996</v>
      </c>
      <c r="J14" s="43">
        <v>9.300099591138968</v>
      </c>
      <c r="K14" s="103">
        <v>39365.5864218699</v>
      </c>
      <c r="L14" s="159">
        <v>3.4967240357646854</v>
      </c>
      <c r="M14" s="42">
        <v>769.656830670101</v>
      </c>
      <c r="N14" s="43">
        <v>1.9551514422315615</v>
      </c>
      <c r="O14" s="160"/>
    </row>
    <row r="15" spans="1:15" ht="21.75">
      <c r="A15" s="158">
        <v>8</v>
      </c>
      <c r="B15" s="29" t="s">
        <v>27</v>
      </c>
      <c r="C15" s="44">
        <v>142</v>
      </c>
      <c r="D15" s="136">
        <v>36603.63106684</v>
      </c>
      <c r="E15" s="159">
        <v>1.8678302806239204</v>
      </c>
      <c r="F15" s="44">
        <v>147</v>
      </c>
      <c r="G15" s="100">
        <v>33409.414189</v>
      </c>
      <c r="H15" s="159">
        <v>1.7604135869405328</v>
      </c>
      <c r="I15" s="42">
        <v>3194.2168778399937</v>
      </c>
      <c r="J15" s="43">
        <v>9.560828752548689</v>
      </c>
      <c r="K15" s="100">
        <v>40441.9838588</v>
      </c>
      <c r="L15" s="159">
        <v>3.5923371113432556</v>
      </c>
      <c r="M15" s="42">
        <v>-3838.352791960002</v>
      </c>
      <c r="N15" s="43">
        <v>-9.491010147675516</v>
      </c>
      <c r="O15" s="26"/>
    </row>
    <row r="16" spans="1:15" ht="21.75">
      <c r="A16" s="158">
        <v>9</v>
      </c>
      <c r="B16" s="28" t="s">
        <v>105</v>
      </c>
      <c r="C16" s="44">
        <v>55</v>
      </c>
      <c r="D16" s="161">
        <v>23837.11460839</v>
      </c>
      <c r="E16" s="159">
        <v>1.2163734353827151</v>
      </c>
      <c r="F16" s="44">
        <v>53</v>
      </c>
      <c r="G16" s="136">
        <v>22263.53005399</v>
      </c>
      <c r="H16" s="159">
        <v>1.1731130806001122</v>
      </c>
      <c r="I16" s="42">
        <v>1573.5845543999967</v>
      </c>
      <c r="J16" s="43">
        <v>7.067992140437691</v>
      </c>
      <c r="K16" s="100">
        <v>19387.7094341</v>
      </c>
      <c r="L16" s="159">
        <v>1.7221506330457192</v>
      </c>
      <c r="M16" s="42">
        <v>4449.405174289997</v>
      </c>
      <c r="N16" s="43">
        <v>22.949617588471682</v>
      </c>
      <c r="O16" s="26"/>
    </row>
    <row r="17" spans="1:15" ht="21.75">
      <c r="A17" s="158">
        <v>10</v>
      </c>
      <c r="B17" s="28" t="s">
        <v>12</v>
      </c>
      <c r="C17" s="44">
        <v>63</v>
      </c>
      <c r="D17" s="139">
        <v>21280.31154166</v>
      </c>
      <c r="E17" s="159">
        <v>1.0859034778828762</v>
      </c>
      <c r="F17" s="44">
        <v>64</v>
      </c>
      <c r="G17" s="103">
        <v>20300.72603712</v>
      </c>
      <c r="H17" s="159">
        <v>1.0696887331915583</v>
      </c>
      <c r="I17" s="42">
        <v>979.5855045400021</v>
      </c>
      <c r="J17" s="43">
        <v>4.825371776107042</v>
      </c>
      <c r="K17" s="103">
        <v>18512.84676929</v>
      </c>
      <c r="L17" s="159">
        <v>1.6444392717757463</v>
      </c>
      <c r="M17" s="42">
        <v>2767.46477237</v>
      </c>
      <c r="N17" s="43">
        <v>14.948888233444483</v>
      </c>
      <c r="O17" s="160"/>
    </row>
    <row r="18" spans="1:15" ht="21.75">
      <c r="A18" s="158">
        <v>11</v>
      </c>
      <c r="B18" s="28" t="s">
        <v>132</v>
      </c>
      <c r="C18" s="44">
        <v>126</v>
      </c>
      <c r="D18" s="136">
        <v>20429.637010279996</v>
      </c>
      <c r="E18" s="159">
        <v>1.0424947885709963</v>
      </c>
      <c r="F18" s="44">
        <v>126</v>
      </c>
      <c r="G18" s="100">
        <v>19354.23259149</v>
      </c>
      <c r="H18" s="159">
        <v>1.0198159664255426</v>
      </c>
      <c r="I18" s="42">
        <v>1075.4044187899963</v>
      </c>
      <c r="J18" s="43">
        <v>5.556430169506429</v>
      </c>
      <c r="K18" s="100">
        <v>17605.81726247</v>
      </c>
      <c r="L18" s="159">
        <v>1.5638706288078554</v>
      </c>
      <c r="M18" s="42">
        <v>2823.8197478099974</v>
      </c>
      <c r="N18" s="46">
        <v>16.03912903168365</v>
      </c>
      <c r="O18" s="26"/>
    </row>
    <row r="19" spans="1:15" ht="21.75">
      <c r="A19" s="158">
        <v>12</v>
      </c>
      <c r="B19" s="28" t="s">
        <v>133</v>
      </c>
      <c r="C19" s="44">
        <v>86</v>
      </c>
      <c r="D19" s="162">
        <v>17656.37672031</v>
      </c>
      <c r="E19" s="159">
        <v>0.900979332462313</v>
      </c>
      <c r="F19" s="44">
        <v>89</v>
      </c>
      <c r="G19" s="100">
        <v>15884.502826549999</v>
      </c>
      <c r="H19" s="159">
        <v>0.836988473951177</v>
      </c>
      <c r="I19" s="42">
        <v>1771.873893760001</v>
      </c>
      <c r="J19" s="43">
        <v>11.154733094940935</v>
      </c>
      <c r="K19" s="103">
        <v>11984.16286714</v>
      </c>
      <c r="L19" s="159">
        <v>1.064516349304686</v>
      </c>
      <c r="M19" s="42">
        <v>5672.21385317</v>
      </c>
      <c r="N19" s="46">
        <v>47.33091427456263</v>
      </c>
      <c r="O19" s="26"/>
    </row>
    <row r="20" spans="1:15" ht="21.75">
      <c r="A20" s="158">
        <v>13</v>
      </c>
      <c r="B20" s="31" t="s">
        <v>28</v>
      </c>
      <c r="C20" s="81">
        <v>668</v>
      </c>
      <c r="D20" s="132">
        <v>15253.28649381</v>
      </c>
      <c r="E20" s="159">
        <v>0.7783531185784565</v>
      </c>
      <c r="F20" s="114">
        <v>675</v>
      </c>
      <c r="G20" s="163">
        <v>14248.59508743</v>
      </c>
      <c r="H20" s="159">
        <v>0.7507889915347447</v>
      </c>
      <c r="I20" s="42">
        <v>1004.6914063799995</v>
      </c>
      <c r="J20" s="43">
        <v>7.051161186174282</v>
      </c>
      <c r="K20" s="164">
        <v>24521.43455684</v>
      </c>
      <c r="L20" s="159">
        <v>2.178163655113161</v>
      </c>
      <c r="M20" s="42">
        <v>-9268.14806303</v>
      </c>
      <c r="N20" s="46">
        <v>-37.7961087127537</v>
      </c>
      <c r="O20" s="160"/>
    </row>
    <row r="21" spans="1:15" ht="21.75">
      <c r="A21" s="158">
        <v>14</v>
      </c>
      <c r="B21" s="68" t="s">
        <v>134</v>
      </c>
      <c r="C21" s="69">
        <v>53</v>
      </c>
      <c r="D21" s="139">
        <v>14435.975463090002</v>
      </c>
      <c r="E21" s="165">
        <v>0.7366469203851922</v>
      </c>
      <c r="F21" s="69">
        <v>53</v>
      </c>
      <c r="G21" s="103">
        <v>12355.099776649999</v>
      </c>
      <c r="H21" s="159">
        <v>0.6510166682893166</v>
      </c>
      <c r="I21" s="72">
        <v>2080.875686440004</v>
      </c>
      <c r="J21" s="73">
        <v>16.842241050717107</v>
      </c>
      <c r="K21" s="105">
        <v>15339.61678763</v>
      </c>
      <c r="L21" s="165">
        <v>1.3625710067137728</v>
      </c>
      <c r="M21" s="72">
        <v>-903.6413245399981</v>
      </c>
      <c r="N21" s="47">
        <v>-5.8908989517176344</v>
      </c>
      <c r="O21" s="160"/>
    </row>
    <row r="22" spans="1:15" ht="21.75">
      <c r="A22" s="166">
        <v>15</v>
      </c>
      <c r="B22" s="80" t="s">
        <v>135</v>
      </c>
      <c r="C22" s="81">
        <v>120</v>
      </c>
      <c r="D22" s="139">
        <v>8296.658055910002</v>
      </c>
      <c r="E22" s="167">
        <v>0.4233664446161988</v>
      </c>
      <c r="F22" s="82">
        <v>120</v>
      </c>
      <c r="G22" s="103">
        <v>7677.380828809996</v>
      </c>
      <c r="H22" s="159">
        <v>0.4045376386037861</v>
      </c>
      <c r="I22" s="42">
        <v>619.2772271000058</v>
      </c>
      <c r="J22" s="85">
        <v>8.066256460486077</v>
      </c>
      <c r="K22" s="107">
        <v>7537.86736153</v>
      </c>
      <c r="L22" s="168">
        <v>0.669565587033266</v>
      </c>
      <c r="M22" s="42">
        <v>758.7906943800017</v>
      </c>
      <c r="N22" s="90">
        <v>10.066384270072723</v>
      </c>
      <c r="O22" s="169"/>
    </row>
    <row r="23" spans="1:15" ht="21.75">
      <c r="A23" s="158">
        <v>16</v>
      </c>
      <c r="B23" s="31" t="s">
        <v>136</v>
      </c>
      <c r="C23" s="82">
        <v>199</v>
      </c>
      <c r="D23" s="139">
        <v>8125.796439879999</v>
      </c>
      <c r="E23" s="167">
        <v>0.41464762380756337</v>
      </c>
      <c r="F23" s="82">
        <v>202</v>
      </c>
      <c r="G23" s="103">
        <v>7865.55721139</v>
      </c>
      <c r="H23" s="159">
        <v>0.414453055221424</v>
      </c>
      <c r="I23" s="42">
        <v>260.2392284899988</v>
      </c>
      <c r="J23" s="85">
        <v>3.3085924047841155</v>
      </c>
      <c r="K23" s="107">
        <v>6675.74643967</v>
      </c>
      <c r="L23" s="168">
        <v>0.5929860356226286</v>
      </c>
      <c r="M23" s="42">
        <v>1450.0500002099989</v>
      </c>
      <c r="N23" s="43">
        <v>21.72116651395284</v>
      </c>
      <c r="O23" s="160"/>
    </row>
    <row r="24" spans="1:15" ht="21.75">
      <c r="A24" s="166">
        <v>17</v>
      </c>
      <c r="B24" s="80" t="s">
        <v>14</v>
      </c>
      <c r="C24" s="81">
        <v>52</v>
      </c>
      <c r="D24" s="139">
        <v>7665.81019254</v>
      </c>
      <c r="E24" s="167">
        <v>0.3911751917998394</v>
      </c>
      <c r="F24" s="82">
        <v>52</v>
      </c>
      <c r="G24" s="103">
        <v>6698.971051</v>
      </c>
      <c r="H24" s="159">
        <v>0.352983131939635</v>
      </c>
      <c r="I24" s="42">
        <v>966.8391415399992</v>
      </c>
      <c r="J24" s="85">
        <v>14.432651435262922</v>
      </c>
      <c r="K24" s="170">
        <v>8460.45872786</v>
      </c>
      <c r="L24" s="168">
        <v>0.7515165421457454</v>
      </c>
      <c r="M24" s="42">
        <v>-794.6485353199996</v>
      </c>
      <c r="N24" s="90">
        <v>-9.392499400809667</v>
      </c>
      <c r="O24" s="169"/>
    </row>
    <row r="25" spans="1:15" ht="21.75">
      <c r="A25" s="166">
        <v>18</v>
      </c>
      <c r="B25" s="80" t="s">
        <v>137</v>
      </c>
      <c r="C25" s="81">
        <v>28</v>
      </c>
      <c r="D25" s="139">
        <v>6301.23495306</v>
      </c>
      <c r="E25" s="167">
        <v>0.3215428936314922</v>
      </c>
      <c r="F25" s="82">
        <v>28</v>
      </c>
      <c r="G25" s="103">
        <v>5930.74138218</v>
      </c>
      <c r="H25" s="159">
        <v>0.31250346536329526</v>
      </c>
      <c r="I25" s="42">
        <v>370.49357088000033</v>
      </c>
      <c r="J25" s="85">
        <v>6.247002642759238</v>
      </c>
      <c r="K25" s="88">
        <v>3055.83562934</v>
      </c>
      <c r="L25" s="168">
        <v>0.27144048560452555</v>
      </c>
      <c r="M25" s="42">
        <v>3245.39932372</v>
      </c>
      <c r="N25" s="90">
        <v>106.2033341243862</v>
      </c>
      <c r="O25" s="169"/>
    </row>
    <row r="26" spans="1:15" ht="21.75">
      <c r="A26" s="166">
        <v>19</v>
      </c>
      <c r="B26" s="31" t="s">
        <v>138</v>
      </c>
      <c r="C26" s="82">
        <v>147</v>
      </c>
      <c r="D26" s="103">
        <v>5953.84802217</v>
      </c>
      <c r="E26" s="167">
        <v>0.30381624166561205</v>
      </c>
      <c r="F26" s="82">
        <v>146</v>
      </c>
      <c r="G26" s="103">
        <v>5558.43315813</v>
      </c>
      <c r="H26" s="103">
        <v>0.29288574766134545</v>
      </c>
      <c r="I26" s="42">
        <v>395.4148640399999</v>
      </c>
      <c r="J26" s="85">
        <v>7.113782837554668</v>
      </c>
      <c r="K26" s="107">
        <v>2335.84952485</v>
      </c>
      <c r="L26" s="168">
        <v>0.20748633311187786</v>
      </c>
      <c r="M26" s="42">
        <v>3617.9984973200003</v>
      </c>
      <c r="N26" s="90">
        <v>154.89005001520104</v>
      </c>
      <c r="O26" s="169"/>
    </row>
    <row r="27" spans="1:15" ht="21.75">
      <c r="A27" s="166">
        <v>20</v>
      </c>
      <c r="B27" s="31" t="s">
        <v>66</v>
      </c>
      <c r="C27" s="82">
        <v>3</v>
      </c>
      <c r="D27" s="139">
        <v>3357.49802691</v>
      </c>
      <c r="E27" s="167">
        <v>0.171328261678356</v>
      </c>
      <c r="F27" s="82">
        <v>3</v>
      </c>
      <c r="G27" s="103">
        <v>2956.36</v>
      </c>
      <c r="H27" s="159">
        <v>0.155776940069816</v>
      </c>
      <c r="I27" s="42">
        <v>401.13802691</v>
      </c>
      <c r="J27" s="85">
        <v>13.568646136126858</v>
      </c>
      <c r="K27" s="107">
        <v>3722.66887495</v>
      </c>
      <c r="L27" s="167">
        <v>0.3306732330297245</v>
      </c>
      <c r="M27" s="89">
        <v>-365.1708480399998</v>
      </c>
      <c r="N27" s="90">
        <v>-9.809383007370068</v>
      </c>
      <c r="O27" s="169"/>
    </row>
    <row r="28" spans="1:15" ht="21.75">
      <c r="A28" s="158">
        <v>21</v>
      </c>
      <c r="B28" s="29" t="s">
        <v>16</v>
      </c>
      <c r="C28" s="44">
        <v>1</v>
      </c>
      <c r="D28" s="134">
        <v>2475.00812933</v>
      </c>
      <c r="E28" s="171">
        <v>0.12629608030720527</v>
      </c>
      <c r="F28" s="129">
        <v>1</v>
      </c>
      <c r="G28" s="115">
        <v>2464.08048243</v>
      </c>
      <c r="H28" s="159">
        <v>0.12983767796841433</v>
      </c>
      <c r="I28" s="75">
        <v>10.927646900000127</v>
      </c>
      <c r="J28" s="76">
        <v>0.44347767769434304</v>
      </c>
      <c r="K28" s="100">
        <v>2621.72684352</v>
      </c>
      <c r="L28" s="171">
        <v>0.23287993656949066</v>
      </c>
      <c r="M28" s="75">
        <v>-146.7187141899999</v>
      </c>
      <c r="N28" s="77">
        <v>-5.596262423472442</v>
      </c>
      <c r="O28" s="26"/>
    </row>
    <row r="29" spans="1:15" ht="21.75">
      <c r="A29" s="158">
        <v>22</v>
      </c>
      <c r="B29" s="28" t="s">
        <v>139</v>
      </c>
      <c r="C29" s="82">
        <v>106</v>
      </c>
      <c r="D29" s="139">
        <v>2094.1525909800002</v>
      </c>
      <c r="E29" s="159">
        <v>0.10686157377493113</v>
      </c>
      <c r="F29" s="44">
        <v>104</v>
      </c>
      <c r="G29" s="100">
        <v>1987.03993386</v>
      </c>
      <c r="H29" s="159">
        <v>0.10470138978109579</v>
      </c>
      <c r="I29" s="42">
        <v>107.11265712000022</v>
      </c>
      <c r="J29" s="43">
        <v>5.390563888261895</v>
      </c>
      <c r="K29" s="100">
        <v>1950.51367176</v>
      </c>
      <c r="L29" s="159">
        <v>0.17325813376786595</v>
      </c>
      <c r="M29" s="42">
        <v>143.63891922000016</v>
      </c>
      <c r="N29" s="47">
        <v>7.364158544471569</v>
      </c>
      <c r="O29" s="26"/>
    </row>
    <row r="30" spans="1:15" ht="21.75">
      <c r="A30" s="158">
        <v>23</v>
      </c>
      <c r="B30" s="28" t="s">
        <v>24</v>
      </c>
      <c r="C30" s="44">
        <v>26</v>
      </c>
      <c r="D30" s="140">
        <v>1143.19276339</v>
      </c>
      <c r="E30" s="159">
        <v>0.0583354710397675</v>
      </c>
      <c r="F30" s="44">
        <v>26</v>
      </c>
      <c r="G30" s="172">
        <v>1088.937</v>
      </c>
      <c r="H30" s="159">
        <v>0.05737842271875049</v>
      </c>
      <c r="I30" s="42">
        <v>54.255763390000084</v>
      </c>
      <c r="J30" s="43">
        <v>4.982452005028765</v>
      </c>
      <c r="K30" s="173">
        <v>1337.16204453</v>
      </c>
      <c r="L30" s="159">
        <v>0.11877599410592499</v>
      </c>
      <c r="M30" s="42">
        <v>-193.96928114000002</v>
      </c>
      <c r="N30" s="47">
        <v>-14.50604150285902</v>
      </c>
      <c r="O30" s="26"/>
    </row>
    <row r="31" spans="1:15" ht="21.75">
      <c r="A31" s="158">
        <v>24</v>
      </c>
      <c r="B31" s="28" t="s">
        <v>68</v>
      </c>
      <c r="C31" s="44">
        <v>6</v>
      </c>
      <c r="D31" s="136">
        <v>313.48217532</v>
      </c>
      <c r="E31" s="159">
        <v>0.015996541393102335</v>
      </c>
      <c r="F31" s="44">
        <v>6</v>
      </c>
      <c r="G31" s="100">
        <v>274.78283207</v>
      </c>
      <c r="H31" s="159">
        <v>0.01447889592728311</v>
      </c>
      <c r="I31" s="42">
        <v>38.69934325000003</v>
      </c>
      <c r="J31" s="43">
        <v>14.08361030362388</v>
      </c>
      <c r="K31" s="100">
        <v>0</v>
      </c>
      <c r="L31" s="159">
        <v>0</v>
      </c>
      <c r="M31" s="42">
        <v>313.48217532</v>
      </c>
      <c r="N31" s="47" t="s">
        <v>106</v>
      </c>
      <c r="O31" s="160"/>
    </row>
    <row r="32" spans="1:15" ht="22.5" thickBot="1">
      <c r="A32" s="158">
        <v>25</v>
      </c>
      <c r="B32" s="28" t="s">
        <v>17</v>
      </c>
      <c r="C32" s="44">
        <v>0</v>
      </c>
      <c r="D32" s="136">
        <v>0</v>
      </c>
      <c r="E32" s="159">
        <v>0</v>
      </c>
      <c r="F32" s="44">
        <v>0</v>
      </c>
      <c r="G32" s="100">
        <v>0</v>
      </c>
      <c r="H32" s="159">
        <v>0</v>
      </c>
      <c r="I32" s="42">
        <v>0</v>
      </c>
      <c r="J32" s="43">
        <v>0</v>
      </c>
      <c r="K32" s="100">
        <v>171.55260973</v>
      </c>
      <c r="L32" s="159">
        <v>0.015238490985816621</v>
      </c>
      <c r="M32" s="42">
        <v>-171.55260973</v>
      </c>
      <c r="N32" s="47">
        <v>-100</v>
      </c>
      <c r="O32" s="26"/>
    </row>
    <row r="33" spans="1:15" ht="22.5" customHeight="1" thickBot="1">
      <c r="A33" s="203" t="s">
        <v>18</v>
      </c>
      <c r="B33" s="204"/>
      <c r="C33" s="130">
        <v>3744</v>
      </c>
      <c r="D33" s="174">
        <v>1959687.2074808162</v>
      </c>
      <c r="E33" s="50">
        <v>100.00000000000003</v>
      </c>
      <c r="F33" s="48">
        <v>3764</v>
      </c>
      <c r="G33" s="49">
        <v>1897816.1971053102</v>
      </c>
      <c r="H33" s="50">
        <v>100</v>
      </c>
      <c r="I33" s="51">
        <v>61871.01037550664</v>
      </c>
      <c r="J33" s="52">
        <v>3.2601160465316013</v>
      </c>
      <c r="K33" s="49">
        <v>1125784.7636598288</v>
      </c>
      <c r="L33" s="50">
        <v>99.99999999999999</v>
      </c>
      <c r="M33" s="51">
        <v>833902.4438209874</v>
      </c>
      <c r="N33" s="53">
        <v>74.07299074736477</v>
      </c>
      <c r="O33" s="26"/>
    </row>
    <row r="34" spans="1:15" ht="22.5" customHeight="1">
      <c r="A34" s="175"/>
      <c r="B34" s="175"/>
      <c r="C34" s="54"/>
      <c r="D34" s="54"/>
      <c r="E34" s="54"/>
      <c r="F34" s="54"/>
      <c r="G34" s="55"/>
      <c r="H34" s="55"/>
      <c r="I34" s="56"/>
      <c r="J34" s="56"/>
      <c r="K34" s="55"/>
      <c r="L34" s="55"/>
      <c r="M34" s="57"/>
      <c r="N34" s="57"/>
      <c r="O34" s="26"/>
    </row>
    <row r="35" spans="2:12" ht="21.75">
      <c r="B35" s="26" t="s">
        <v>151</v>
      </c>
      <c r="C35" s="26"/>
      <c r="D35" s="26"/>
      <c r="E35" s="26"/>
      <c r="F35" s="26"/>
      <c r="G35" s="26"/>
      <c r="H35" s="26"/>
      <c r="I35" s="26"/>
      <c r="J35" s="26"/>
      <c r="K35" s="26"/>
      <c r="L35" s="176" t="s">
        <v>19</v>
      </c>
    </row>
    <row r="36" spans="2:12" ht="21.75">
      <c r="B36" s="63"/>
      <c r="C36" s="26"/>
      <c r="D36" s="26"/>
      <c r="E36" s="26"/>
      <c r="F36" s="177"/>
      <c r="G36" s="26"/>
      <c r="H36" s="26"/>
      <c r="I36" s="26"/>
      <c r="J36" s="26"/>
      <c r="K36" s="26"/>
      <c r="L36" s="176" t="s">
        <v>20</v>
      </c>
    </row>
    <row r="37" spans="2:12" ht="21.75">
      <c r="B37" s="26" t="s">
        <v>140</v>
      </c>
      <c r="C37" s="26"/>
      <c r="D37" s="30"/>
      <c r="E37" s="26"/>
      <c r="F37" s="26"/>
      <c r="G37" s="26"/>
      <c r="H37" s="26"/>
      <c r="I37" s="26"/>
      <c r="J37" s="26"/>
      <c r="K37" s="26"/>
      <c r="L37" s="26"/>
    </row>
    <row r="38" spans="2:12" ht="21.75">
      <c r="B38" s="26" t="s">
        <v>141</v>
      </c>
      <c r="C38" s="26"/>
      <c r="D38" s="30"/>
      <c r="E38" s="26"/>
      <c r="F38" s="178"/>
      <c r="G38" s="26"/>
      <c r="H38" s="26"/>
      <c r="I38" s="26"/>
      <c r="J38" s="26"/>
      <c r="K38" s="26"/>
      <c r="L38" s="26"/>
    </row>
    <row r="39" spans="2:12" ht="21.75">
      <c r="B39" s="26" t="s">
        <v>142</v>
      </c>
      <c r="C39" s="26"/>
      <c r="D39" s="30"/>
      <c r="E39" s="26"/>
      <c r="F39" s="26"/>
      <c r="G39" s="26"/>
      <c r="H39" s="26"/>
      <c r="I39" s="26"/>
      <c r="J39" s="26"/>
      <c r="K39" s="26"/>
      <c r="L39" s="26"/>
    </row>
    <row r="40" spans="2:12" ht="21.75">
      <c r="B40" s="26" t="s">
        <v>143</v>
      </c>
      <c r="C40" s="26"/>
      <c r="D40" s="30"/>
      <c r="E40" s="26"/>
      <c r="F40" s="26"/>
      <c r="G40" s="26"/>
      <c r="H40" s="26"/>
      <c r="I40" s="26"/>
      <c r="J40" s="26"/>
      <c r="K40" s="26"/>
      <c r="L40" s="26"/>
    </row>
    <row r="41" spans="2:12" ht="21.75">
      <c r="B41" s="26" t="s">
        <v>61</v>
      </c>
      <c r="C41" s="26"/>
      <c r="D41" s="30"/>
      <c r="E41" s="26"/>
      <c r="F41" s="26"/>
      <c r="G41" s="26"/>
      <c r="H41" s="26"/>
      <c r="I41" s="26"/>
      <c r="J41" s="26"/>
      <c r="K41" s="26"/>
      <c r="L41" s="26"/>
    </row>
    <row r="42" spans="2:12" ht="21.75">
      <c r="B42" s="26" t="s">
        <v>144</v>
      </c>
      <c r="C42" s="26"/>
      <c r="D42" s="30"/>
      <c r="E42" s="26"/>
      <c r="F42" s="26"/>
      <c r="G42" s="26"/>
      <c r="H42" s="26"/>
      <c r="I42" s="26"/>
      <c r="J42" s="26"/>
      <c r="K42" s="26"/>
      <c r="L42" s="26"/>
    </row>
    <row r="43" spans="2:12" ht="21.75">
      <c r="B43" s="26" t="s">
        <v>145</v>
      </c>
      <c r="C43" s="30"/>
      <c r="D43" s="26"/>
      <c r="E43" s="26"/>
      <c r="F43" s="26"/>
      <c r="G43" s="26"/>
      <c r="H43" s="26"/>
      <c r="I43" s="26"/>
      <c r="J43" s="26"/>
      <c r="K43" s="26"/>
      <c r="L43" s="26"/>
    </row>
    <row r="44" ht="21.75">
      <c r="B44" s="26" t="s">
        <v>146</v>
      </c>
    </row>
    <row r="45" ht="21.75">
      <c r="B45" s="26" t="s">
        <v>147</v>
      </c>
    </row>
    <row r="46" ht="21.75">
      <c r="B46" s="26" t="s">
        <v>148</v>
      </c>
    </row>
    <row r="47" ht="21.75">
      <c r="B47" s="26" t="s">
        <v>149</v>
      </c>
    </row>
    <row r="52" ht="21.75">
      <c r="D52" s="179"/>
    </row>
    <row r="53" ht="21.75">
      <c r="D53" s="179"/>
    </row>
    <row r="59" ht="17.25" customHeight="1" hidden="1">
      <c r="A59" s="26">
        <v>100</v>
      </c>
    </row>
    <row r="60" ht="21.75">
      <c r="A60" s="26"/>
    </row>
  </sheetData>
  <sheetProtection/>
  <mergeCells count="12">
    <mergeCell ref="I5:J5"/>
    <mergeCell ref="K5:L5"/>
    <mergeCell ref="M5:N5"/>
    <mergeCell ref="A33:B33"/>
    <mergeCell ref="A1:N1"/>
    <mergeCell ref="A2:N2"/>
    <mergeCell ref="A4:A7"/>
    <mergeCell ref="B4:B7"/>
    <mergeCell ref="F4:J4"/>
    <mergeCell ref="K4:N4"/>
    <mergeCell ref="C5:E5"/>
    <mergeCell ref="F5:H5"/>
  </mergeCells>
  <conditionalFormatting sqref="J8 J10 J12 J14:J15 J22:J27 J18:J20">
    <cfRule type="cellIs" priority="11" dxfId="0" operator="greaterThanOrEqual" stopIfTrue="1">
      <formula>100</formula>
    </cfRule>
  </conditionalFormatting>
  <conditionalFormatting sqref="J9">
    <cfRule type="cellIs" priority="10" dxfId="0" operator="greaterThanOrEqual" stopIfTrue="1">
      <formula>100</formula>
    </cfRule>
  </conditionalFormatting>
  <conditionalFormatting sqref="J11">
    <cfRule type="cellIs" priority="9" dxfId="0" operator="greaterThanOrEqual" stopIfTrue="1">
      <formula>100</formula>
    </cfRule>
  </conditionalFormatting>
  <conditionalFormatting sqref="J13">
    <cfRule type="cellIs" priority="8" dxfId="0" operator="greaterThanOrEqual" stopIfTrue="1">
      <formula>100</formula>
    </cfRule>
  </conditionalFormatting>
  <conditionalFormatting sqref="J16">
    <cfRule type="cellIs" priority="7" dxfId="0" operator="greaterThanOrEqual" stopIfTrue="1">
      <formula>100</formula>
    </cfRule>
  </conditionalFormatting>
  <conditionalFormatting sqref="J17">
    <cfRule type="cellIs" priority="6" dxfId="0" operator="greaterThanOrEqual" stopIfTrue="1">
      <formula>100</formula>
    </cfRule>
  </conditionalFormatting>
  <conditionalFormatting sqref="J21">
    <cfRule type="cellIs" priority="5" dxfId="0" operator="greaterThanOrEqual" stopIfTrue="1">
      <formula>100</formula>
    </cfRule>
  </conditionalFormatting>
  <conditionalFormatting sqref="J29 J32">
    <cfRule type="cellIs" priority="4" dxfId="0" operator="greaterThanOrEqual" stopIfTrue="1">
      <formula>100</formula>
    </cfRule>
  </conditionalFormatting>
  <conditionalFormatting sqref="J28">
    <cfRule type="cellIs" priority="3" dxfId="0" operator="greaterThanOrEqual" stopIfTrue="1">
      <formula>100</formula>
    </cfRule>
  </conditionalFormatting>
  <conditionalFormatting sqref="J30">
    <cfRule type="cellIs" priority="2" dxfId="0" operator="greaterThanOrEqual" stopIfTrue="1">
      <formula>100</formula>
    </cfRule>
  </conditionalFormatting>
  <conditionalFormatting sqref="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60" zoomScaleNormal="160" zoomScalePageLayoutView="0" workbookViewId="0" topLeftCell="B28">
      <selection activeCell="G33" sqref="G33"/>
    </sheetView>
  </sheetViews>
  <sheetFormatPr defaultColWidth="9.140625" defaultRowHeight="21.75"/>
  <cols>
    <col min="1" max="1" width="6.57421875" style="144" customWidth="1"/>
    <col min="2" max="2" width="59.28125" style="144" customWidth="1"/>
    <col min="3" max="3" width="13.57421875" style="144" customWidth="1"/>
    <col min="4" max="4" width="19.57421875" style="144" bestFit="1" customWidth="1"/>
    <col min="5" max="5" width="10.421875" style="144" customWidth="1"/>
    <col min="6" max="6" width="10.7109375" style="144" customWidth="1"/>
    <col min="7" max="7" width="14.7109375" style="144" customWidth="1"/>
    <col min="8" max="8" width="10.00390625" style="144" customWidth="1"/>
    <col min="9" max="9" width="15.00390625" style="144" customWidth="1"/>
    <col min="10" max="10" width="10.28125" style="144" customWidth="1"/>
    <col min="11" max="11" width="15.7109375" style="144" customWidth="1"/>
    <col min="12" max="12" width="10.7109375" style="144" customWidth="1"/>
    <col min="13" max="13" width="12.421875" style="144" customWidth="1"/>
    <col min="14" max="14" width="14.57421875" style="144" customWidth="1"/>
    <col min="15" max="15" width="9.140625" style="144" customWidth="1"/>
    <col min="16" max="16" width="17.00390625" style="144" bestFit="1" customWidth="1"/>
    <col min="17" max="16384" width="9.140625" style="144" customWidth="1"/>
  </cols>
  <sheetData>
    <row r="1" spans="1:15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6"/>
    </row>
    <row r="2" spans="1:15" ht="23.25">
      <c r="A2" s="205" t="s">
        <v>128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6"/>
    </row>
    <row r="3" spans="1:15" ht="22.5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26"/>
      <c r="L3" s="26"/>
      <c r="M3" s="26"/>
      <c r="N3" s="26"/>
      <c r="O3" s="26"/>
    </row>
    <row r="4" spans="1:15" ht="29.25" customHeight="1" thickBot="1">
      <c r="A4" s="206" t="s">
        <v>2</v>
      </c>
      <c r="B4" s="209" t="s">
        <v>3</v>
      </c>
      <c r="C4" s="146"/>
      <c r="D4" s="147"/>
      <c r="E4" s="147"/>
      <c r="F4" s="212" t="s">
        <v>25</v>
      </c>
      <c r="G4" s="213"/>
      <c r="H4" s="213"/>
      <c r="I4" s="213"/>
      <c r="J4" s="214"/>
      <c r="K4" s="212" t="s">
        <v>26</v>
      </c>
      <c r="L4" s="213"/>
      <c r="M4" s="213"/>
      <c r="N4" s="214"/>
      <c r="O4" s="26"/>
    </row>
    <row r="5" spans="1:15" ht="22.5" customHeight="1" thickBot="1">
      <c r="A5" s="207"/>
      <c r="B5" s="210"/>
      <c r="C5" s="215" t="s">
        <v>129</v>
      </c>
      <c r="D5" s="216"/>
      <c r="E5" s="217"/>
      <c r="F5" s="215" t="s">
        <v>127</v>
      </c>
      <c r="G5" s="216"/>
      <c r="H5" s="217"/>
      <c r="I5" s="203" t="s">
        <v>1</v>
      </c>
      <c r="J5" s="204"/>
      <c r="K5" s="215" t="s">
        <v>82</v>
      </c>
      <c r="L5" s="217"/>
      <c r="M5" s="203" t="s">
        <v>1</v>
      </c>
      <c r="N5" s="204"/>
      <c r="O5" s="26"/>
    </row>
    <row r="6" spans="1:15" ht="21.75" customHeight="1">
      <c r="A6" s="207"/>
      <c r="B6" s="210"/>
      <c r="C6" s="148" t="s">
        <v>4</v>
      </c>
      <c r="D6" s="149" t="s">
        <v>5</v>
      </c>
      <c r="E6" s="150" t="s">
        <v>6</v>
      </c>
      <c r="F6" s="148" t="s">
        <v>4</v>
      </c>
      <c r="G6" s="149" t="s">
        <v>5</v>
      </c>
      <c r="H6" s="150" t="s">
        <v>6</v>
      </c>
      <c r="I6" s="151" t="s">
        <v>5</v>
      </c>
      <c r="J6" s="152" t="s">
        <v>7</v>
      </c>
      <c r="K6" s="151" t="s">
        <v>5</v>
      </c>
      <c r="L6" s="152" t="s">
        <v>6</v>
      </c>
      <c r="M6" s="151" t="s">
        <v>5</v>
      </c>
      <c r="N6" s="152" t="s">
        <v>7</v>
      </c>
      <c r="O6" s="26"/>
    </row>
    <row r="7" spans="1:15" ht="22.5" customHeight="1" thickBot="1">
      <c r="A7" s="208"/>
      <c r="B7" s="211"/>
      <c r="C7" s="180" t="s">
        <v>8</v>
      </c>
      <c r="D7" s="154" t="s">
        <v>9</v>
      </c>
      <c r="E7" s="155"/>
      <c r="F7" s="153" t="s">
        <v>8</v>
      </c>
      <c r="G7" s="154" t="s">
        <v>9</v>
      </c>
      <c r="H7" s="155"/>
      <c r="I7" s="156" t="s">
        <v>9</v>
      </c>
      <c r="J7" s="157"/>
      <c r="K7" s="156" t="s">
        <v>9</v>
      </c>
      <c r="L7" s="157"/>
      <c r="M7" s="156" t="s">
        <v>9</v>
      </c>
      <c r="N7" s="157"/>
      <c r="O7" s="26"/>
    </row>
    <row r="8" spans="1:15" ht="21.75">
      <c r="A8" s="158">
        <v>1</v>
      </c>
      <c r="B8" s="143" t="s">
        <v>121</v>
      </c>
      <c r="C8" s="40">
        <v>2</v>
      </c>
      <c r="D8" s="135">
        <v>864269.34558796</v>
      </c>
      <c r="E8" s="159">
        <v>43.36044382879764</v>
      </c>
      <c r="F8" s="40">
        <v>2</v>
      </c>
      <c r="G8" s="99">
        <v>841095.7170488001</v>
      </c>
      <c r="H8" s="159">
        <v>42.919896289471176</v>
      </c>
      <c r="I8" s="42">
        <v>23173.628539159894</v>
      </c>
      <c r="J8" s="43">
        <v>2.755171387683498</v>
      </c>
      <c r="K8" s="99">
        <v>0</v>
      </c>
      <c r="L8" s="159">
        <v>0</v>
      </c>
      <c r="M8" s="42">
        <v>864269.34558796</v>
      </c>
      <c r="N8" s="43" t="s">
        <v>106</v>
      </c>
      <c r="O8" s="160"/>
    </row>
    <row r="9" spans="1:15" ht="21.75">
      <c r="A9" s="158">
        <v>2</v>
      </c>
      <c r="B9" s="31" t="s">
        <v>15</v>
      </c>
      <c r="C9" s="82">
        <v>211</v>
      </c>
      <c r="D9" s="141">
        <v>506541.89905917</v>
      </c>
      <c r="E9" s="159">
        <v>25.413236826241544</v>
      </c>
      <c r="F9" s="44">
        <v>217</v>
      </c>
      <c r="G9" s="100">
        <v>501522.23573986004</v>
      </c>
      <c r="H9" s="159">
        <v>25.591953339562203</v>
      </c>
      <c r="I9" s="42">
        <v>5019.663319309941</v>
      </c>
      <c r="J9" s="43">
        <v>1.0008854965133878</v>
      </c>
      <c r="K9" s="100">
        <v>488375.83568141</v>
      </c>
      <c r="L9" s="159">
        <v>43.38092426244447</v>
      </c>
      <c r="M9" s="42">
        <v>18166.06337776</v>
      </c>
      <c r="N9" s="43">
        <v>3.7196892332753664</v>
      </c>
      <c r="O9" s="26"/>
    </row>
    <row r="10" spans="1:15" ht="21.75">
      <c r="A10" s="158">
        <v>3</v>
      </c>
      <c r="B10" s="31" t="s">
        <v>10</v>
      </c>
      <c r="C10" s="82">
        <v>846</v>
      </c>
      <c r="D10" s="136">
        <v>169538.7430195</v>
      </c>
      <c r="E10" s="159">
        <v>8.505768694712799</v>
      </c>
      <c r="F10" s="44">
        <v>845</v>
      </c>
      <c r="G10" s="100">
        <v>166911.6094909865</v>
      </c>
      <c r="H10" s="159">
        <v>8.517257695709096</v>
      </c>
      <c r="I10" s="42">
        <v>2627.1335285134846</v>
      </c>
      <c r="J10" s="43">
        <v>1.5739669256831137</v>
      </c>
      <c r="K10" s="100">
        <v>167945.875199369</v>
      </c>
      <c r="L10" s="159">
        <v>14.918115844221543</v>
      </c>
      <c r="M10" s="42">
        <v>1592.8678201309813</v>
      </c>
      <c r="N10" s="43">
        <v>0.9484411678703532</v>
      </c>
      <c r="O10" s="26"/>
    </row>
    <row r="11" spans="1:16" ht="21.75">
      <c r="A11" s="158">
        <v>4</v>
      </c>
      <c r="B11" s="31" t="s">
        <v>29</v>
      </c>
      <c r="C11" s="82">
        <v>56</v>
      </c>
      <c r="D11" s="136">
        <v>101265.12551674001</v>
      </c>
      <c r="E11" s="159">
        <v>5.080477294723013</v>
      </c>
      <c r="F11" s="44">
        <v>57</v>
      </c>
      <c r="G11" s="100">
        <v>101375.85221091</v>
      </c>
      <c r="H11" s="159">
        <v>5.173062916567638</v>
      </c>
      <c r="I11" s="42">
        <v>-110.7266941699927</v>
      </c>
      <c r="J11" s="43">
        <v>-0.10922393425569286</v>
      </c>
      <c r="K11" s="100">
        <v>113158.17635262</v>
      </c>
      <c r="L11" s="159">
        <v>10.051492967870034</v>
      </c>
      <c r="M11" s="42">
        <v>-11893.050835879985</v>
      </c>
      <c r="N11" s="43">
        <v>-10.510111791497266</v>
      </c>
      <c r="O11" s="26"/>
      <c r="P11" s="185"/>
    </row>
    <row r="12" spans="1:16" ht="21.75">
      <c r="A12" s="158">
        <v>5</v>
      </c>
      <c r="B12" s="31" t="s">
        <v>11</v>
      </c>
      <c r="C12" s="142">
        <v>206</v>
      </c>
      <c r="D12" s="136">
        <v>59240.01682559</v>
      </c>
      <c r="E12" s="159">
        <v>2.9720751234507357</v>
      </c>
      <c r="F12" s="44">
        <v>211</v>
      </c>
      <c r="G12" s="102">
        <v>57771.147075169996</v>
      </c>
      <c r="H12" s="159">
        <v>2.9479779658017455</v>
      </c>
      <c r="I12" s="42">
        <v>1468.8697504200027</v>
      </c>
      <c r="J12" s="43">
        <v>2.5425663584431786</v>
      </c>
      <c r="K12" s="94">
        <v>56824.62039872</v>
      </c>
      <c r="L12" s="159">
        <v>5.047556356508864</v>
      </c>
      <c r="M12" s="42">
        <v>2415.39642687</v>
      </c>
      <c r="N12" s="43">
        <v>4.250616035658389</v>
      </c>
      <c r="O12" s="26"/>
      <c r="P12" s="185"/>
    </row>
    <row r="13" spans="1:16" ht="21.75">
      <c r="A13" s="158">
        <v>6</v>
      </c>
      <c r="B13" s="29" t="s">
        <v>13</v>
      </c>
      <c r="C13" s="44">
        <v>84</v>
      </c>
      <c r="D13" s="161">
        <v>56546.64742544999</v>
      </c>
      <c r="E13" s="159">
        <v>2.8369486224575478</v>
      </c>
      <c r="F13" s="44">
        <v>84</v>
      </c>
      <c r="G13" s="100">
        <v>55652.38840868001</v>
      </c>
      <c r="H13" s="159">
        <v>2.8398607796303024</v>
      </c>
      <c r="I13" s="42">
        <v>894.2590167699818</v>
      </c>
      <c r="J13" s="43">
        <v>1.6068654775479605</v>
      </c>
      <c r="K13" s="100">
        <v>74451.71634183</v>
      </c>
      <c r="L13" s="159">
        <v>6.61331710510932</v>
      </c>
      <c r="M13" s="42">
        <v>-17905.068916380013</v>
      </c>
      <c r="N13" s="43">
        <v>-24.049235929192697</v>
      </c>
      <c r="O13" s="26"/>
      <c r="P13" s="186"/>
    </row>
    <row r="14" spans="1:15" ht="21.75">
      <c r="A14" s="158">
        <v>7</v>
      </c>
      <c r="B14" s="28" t="s">
        <v>65</v>
      </c>
      <c r="C14" s="44">
        <v>449</v>
      </c>
      <c r="D14" s="138">
        <v>40494.766208390014</v>
      </c>
      <c r="E14" s="159">
        <v>2.0316247990314573</v>
      </c>
      <c r="F14" s="44">
        <v>447</v>
      </c>
      <c r="G14" s="116">
        <v>40135.24325254</v>
      </c>
      <c r="H14" s="159">
        <v>2.0480433356573253</v>
      </c>
      <c r="I14" s="42">
        <v>359.5229558500141</v>
      </c>
      <c r="J14" s="43">
        <v>0.8957786890384958</v>
      </c>
      <c r="K14" s="103">
        <v>39365.5864218699</v>
      </c>
      <c r="L14" s="159">
        <v>3.4967240357646854</v>
      </c>
      <c r="M14" s="42">
        <v>1129.1797865201152</v>
      </c>
      <c r="N14" s="43">
        <v>2.8684439612279964</v>
      </c>
      <c r="O14" s="160"/>
    </row>
    <row r="15" spans="1:15" ht="21.75">
      <c r="A15" s="158">
        <v>8</v>
      </c>
      <c r="B15" s="29" t="s">
        <v>27</v>
      </c>
      <c r="C15" s="44">
        <v>129</v>
      </c>
      <c r="D15" s="136">
        <v>36247.50159514</v>
      </c>
      <c r="E15" s="159">
        <v>1.8185392839324788</v>
      </c>
      <c r="F15" s="44">
        <v>142</v>
      </c>
      <c r="G15" s="100">
        <v>36603.63106684</v>
      </c>
      <c r="H15" s="159">
        <v>1.8678302806239204</v>
      </c>
      <c r="I15" s="42">
        <v>-356.12947169999825</v>
      </c>
      <c r="J15" s="43">
        <v>-0.9729348190885452</v>
      </c>
      <c r="K15" s="100">
        <v>40441.9838588</v>
      </c>
      <c r="L15" s="159">
        <v>3.5923371113432556</v>
      </c>
      <c r="M15" s="42">
        <v>-4194.48226366</v>
      </c>
      <c r="N15" s="43">
        <v>-10.3716036243541</v>
      </c>
      <c r="O15" s="26"/>
    </row>
    <row r="16" spans="1:15" ht="21.75">
      <c r="A16" s="158">
        <v>9</v>
      </c>
      <c r="B16" s="28" t="s">
        <v>105</v>
      </c>
      <c r="C16" s="44">
        <v>55</v>
      </c>
      <c r="D16" s="161">
        <v>23876.09901129</v>
      </c>
      <c r="E16" s="159">
        <v>1.1978652896980329</v>
      </c>
      <c r="F16" s="44">
        <v>55</v>
      </c>
      <c r="G16" s="136">
        <v>23837.11460839</v>
      </c>
      <c r="H16" s="159">
        <v>1.2163734353827151</v>
      </c>
      <c r="I16" s="42">
        <v>38.98440290000144</v>
      </c>
      <c r="J16" s="43">
        <v>0.163544974047656</v>
      </c>
      <c r="K16" s="100">
        <v>19387.7094341</v>
      </c>
      <c r="L16" s="159">
        <v>1.7221506330457192</v>
      </c>
      <c r="M16" s="42">
        <v>4488.389577189999</v>
      </c>
      <c r="N16" s="43">
        <v>23.15069550864844</v>
      </c>
      <c r="O16" s="26"/>
    </row>
    <row r="17" spans="1:15" ht="21.75">
      <c r="A17" s="158">
        <v>10</v>
      </c>
      <c r="B17" s="28" t="s">
        <v>12</v>
      </c>
      <c r="C17" s="44">
        <v>62</v>
      </c>
      <c r="D17" s="139">
        <v>21532.09974955</v>
      </c>
      <c r="E17" s="159">
        <v>1.0802667090677351</v>
      </c>
      <c r="F17" s="44">
        <v>63</v>
      </c>
      <c r="G17" s="103">
        <v>21280.31154166</v>
      </c>
      <c r="H17" s="159">
        <v>1.0859034778828762</v>
      </c>
      <c r="I17" s="42">
        <v>251.7882078900002</v>
      </c>
      <c r="J17" s="43">
        <v>1.1831979404863502</v>
      </c>
      <c r="K17" s="103">
        <v>18512.84676929</v>
      </c>
      <c r="L17" s="159">
        <v>1.6444392717757463</v>
      </c>
      <c r="M17" s="42">
        <v>3019.25298026</v>
      </c>
      <c r="N17" s="43">
        <v>16.308961111634556</v>
      </c>
      <c r="O17" s="160"/>
    </row>
    <row r="18" spans="1:15" ht="21.75">
      <c r="A18" s="158">
        <v>11</v>
      </c>
      <c r="B18" s="28" t="s">
        <v>132</v>
      </c>
      <c r="C18" s="44">
        <v>128</v>
      </c>
      <c r="D18" s="136">
        <v>20867.89534225</v>
      </c>
      <c r="E18" s="159">
        <v>1.0469435349431468</v>
      </c>
      <c r="F18" s="44">
        <v>126</v>
      </c>
      <c r="G18" s="100">
        <v>20429.637010279996</v>
      </c>
      <c r="H18" s="159">
        <v>1.0424947885709963</v>
      </c>
      <c r="I18" s="42">
        <v>438.2583319700061</v>
      </c>
      <c r="J18" s="43">
        <v>2.1452086091861484</v>
      </c>
      <c r="K18" s="100">
        <v>17605.81726247</v>
      </c>
      <c r="L18" s="159">
        <v>1.5638706288078554</v>
      </c>
      <c r="M18" s="42">
        <v>3262.0780797800035</v>
      </c>
      <c r="N18" s="46">
        <v>18.528410417695955</v>
      </c>
      <c r="O18" s="26"/>
    </row>
    <row r="19" spans="1:15" ht="21.75">
      <c r="A19" s="158">
        <v>12</v>
      </c>
      <c r="B19" s="28" t="s">
        <v>133</v>
      </c>
      <c r="C19" s="44">
        <v>82</v>
      </c>
      <c r="D19" s="162">
        <v>17551.32280401</v>
      </c>
      <c r="E19" s="159">
        <v>0.8805508959092401</v>
      </c>
      <c r="F19" s="44">
        <v>86</v>
      </c>
      <c r="G19" s="100">
        <v>17656.37672031</v>
      </c>
      <c r="H19" s="159">
        <v>0.900979332462313</v>
      </c>
      <c r="I19" s="42">
        <v>-105.0539162999994</v>
      </c>
      <c r="J19" s="43">
        <v>-0.5949913618412812</v>
      </c>
      <c r="K19" s="103">
        <v>11984.16286714</v>
      </c>
      <c r="L19" s="159">
        <v>1.064516349304686</v>
      </c>
      <c r="M19" s="42">
        <v>5567.159936870001</v>
      </c>
      <c r="N19" s="46">
        <v>46.4543080613072</v>
      </c>
      <c r="O19" s="26"/>
    </row>
    <row r="20" spans="1:15" ht="21.75">
      <c r="A20" s="158">
        <v>13</v>
      </c>
      <c r="B20" s="31" t="s">
        <v>130</v>
      </c>
      <c r="C20" s="81">
        <v>637</v>
      </c>
      <c r="D20" s="132">
        <v>14950.46202859</v>
      </c>
      <c r="E20" s="159">
        <v>0.7500655580515125</v>
      </c>
      <c r="F20" s="114">
        <v>668</v>
      </c>
      <c r="G20" s="163">
        <v>15253.28649381</v>
      </c>
      <c r="H20" s="159">
        <v>0.7783531185784565</v>
      </c>
      <c r="I20" s="42">
        <v>-302.8244652199992</v>
      </c>
      <c r="J20" s="43">
        <v>-1.9853063491785177</v>
      </c>
      <c r="K20" s="164">
        <v>24521.43455684</v>
      </c>
      <c r="L20" s="159">
        <v>2.178163655113161</v>
      </c>
      <c r="M20" s="42">
        <v>-9570.972528249999</v>
      </c>
      <c r="N20" s="46">
        <v>-39.031046515915506</v>
      </c>
      <c r="O20" s="160"/>
    </row>
    <row r="21" spans="1:15" ht="21.75">
      <c r="A21" s="158">
        <v>14</v>
      </c>
      <c r="B21" s="68" t="s">
        <v>134</v>
      </c>
      <c r="C21" s="69">
        <v>57</v>
      </c>
      <c r="D21" s="139">
        <v>14647.738480109996</v>
      </c>
      <c r="E21" s="165">
        <v>0.7348778998445773</v>
      </c>
      <c r="F21" s="69">
        <v>53</v>
      </c>
      <c r="G21" s="103">
        <v>14435.975463090002</v>
      </c>
      <c r="H21" s="159">
        <v>0.7366469203851922</v>
      </c>
      <c r="I21" s="42">
        <v>211.76301701999364</v>
      </c>
      <c r="J21" s="43">
        <v>1.466911727312302</v>
      </c>
      <c r="K21" s="105">
        <v>15339.61678763</v>
      </c>
      <c r="L21" s="165">
        <v>1.3625710067137728</v>
      </c>
      <c r="M21" s="72">
        <v>-691.8783075200045</v>
      </c>
      <c r="N21" s="47">
        <v>-4.510401511972197</v>
      </c>
      <c r="O21" s="160"/>
    </row>
    <row r="22" spans="1:15" ht="21.75">
      <c r="A22" s="166">
        <v>15</v>
      </c>
      <c r="B22" s="80" t="s">
        <v>135</v>
      </c>
      <c r="C22" s="81">
        <v>119</v>
      </c>
      <c r="D22" s="181">
        <v>8403.810499129999</v>
      </c>
      <c r="E22" s="167">
        <v>0.4216196663176694</v>
      </c>
      <c r="F22" s="82">
        <v>120</v>
      </c>
      <c r="G22" s="103">
        <v>8296.658055910002</v>
      </c>
      <c r="H22" s="159">
        <v>0.4233664446161988</v>
      </c>
      <c r="I22" s="42">
        <v>107.15244321999671</v>
      </c>
      <c r="J22" s="43">
        <v>1.2915133117203528</v>
      </c>
      <c r="K22" s="107">
        <v>7537.86736153</v>
      </c>
      <c r="L22" s="168">
        <v>0.669565587033266</v>
      </c>
      <c r="M22" s="42">
        <v>865.9431375999984</v>
      </c>
      <c r="N22" s="90">
        <v>11.487906274649989</v>
      </c>
      <c r="O22" s="169"/>
    </row>
    <row r="23" spans="1:15" ht="21.75">
      <c r="A23" s="158">
        <v>16</v>
      </c>
      <c r="B23" s="31" t="s">
        <v>136</v>
      </c>
      <c r="C23" s="82">
        <v>198</v>
      </c>
      <c r="D23" s="139">
        <v>8162.69878746</v>
      </c>
      <c r="E23" s="167">
        <v>0.4095230775821058</v>
      </c>
      <c r="F23" s="82">
        <v>199</v>
      </c>
      <c r="G23" s="103">
        <v>8125.796439879999</v>
      </c>
      <c r="H23" s="159">
        <v>0.41464762380756337</v>
      </c>
      <c r="I23" s="42">
        <v>36.90234758000133</v>
      </c>
      <c r="J23" s="43">
        <v>0.45413822328714776</v>
      </c>
      <c r="K23" s="107">
        <v>6675.74643967</v>
      </c>
      <c r="L23" s="168">
        <v>0.5929860356226286</v>
      </c>
      <c r="M23" s="42">
        <v>1486.9523477900002</v>
      </c>
      <c r="N23" s="43">
        <v>22.273948856923695</v>
      </c>
      <c r="O23" s="160"/>
    </row>
    <row r="24" spans="1:15" ht="21.75">
      <c r="A24" s="166">
        <v>17</v>
      </c>
      <c r="B24" s="80" t="s">
        <v>14</v>
      </c>
      <c r="C24" s="81">
        <v>46</v>
      </c>
      <c r="D24" s="139">
        <v>7307.91527835</v>
      </c>
      <c r="E24" s="167">
        <v>0.3666385387265338</v>
      </c>
      <c r="F24" s="82">
        <v>52</v>
      </c>
      <c r="G24" s="103">
        <v>7665.81019254</v>
      </c>
      <c r="H24" s="159">
        <v>0.3911751917998394</v>
      </c>
      <c r="I24" s="42">
        <v>-357.8949141899993</v>
      </c>
      <c r="J24" s="43">
        <v>-4.668716093939889</v>
      </c>
      <c r="K24" s="170">
        <v>8460.45872786</v>
      </c>
      <c r="L24" s="168">
        <v>0.7515165421457454</v>
      </c>
      <c r="M24" s="42">
        <v>-1152.543449509999</v>
      </c>
      <c r="N24" s="90">
        <v>-13.622706363600747</v>
      </c>
      <c r="O24" s="169"/>
    </row>
    <row r="25" spans="1:15" ht="21.75">
      <c r="A25" s="166">
        <v>18</v>
      </c>
      <c r="B25" s="80" t="s">
        <v>137</v>
      </c>
      <c r="C25" s="81">
        <v>28</v>
      </c>
      <c r="D25" s="103">
        <v>6366.21322497</v>
      </c>
      <c r="E25" s="167">
        <v>0.3193932913999974</v>
      </c>
      <c r="F25" s="82">
        <v>28</v>
      </c>
      <c r="G25" s="103">
        <v>6301.23495306</v>
      </c>
      <c r="H25" s="159">
        <v>0.3215428936314922</v>
      </c>
      <c r="I25" s="42">
        <v>64.97827190999942</v>
      </c>
      <c r="J25" s="43">
        <v>1.0311990013710681</v>
      </c>
      <c r="K25" s="88">
        <v>3055.83562934</v>
      </c>
      <c r="L25" s="168">
        <v>0.27144048560452555</v>
      </c>
      <c r="M25" s="42">
        <v>3310.3775956299996</v>
      </c>
      <c r="N25" s="90">
        <v>108.3297008466707</v>
      </c>
      <c r="O25" s="169"/>
    </row>
    <row r="26" spans="1:15" ht="21.75">
      <c r="A26" s="166">
        <v>19</v>
      </c>
      <c r="B26" s="31" t="s">
        <v>138</v>
      </c>
      <c r="C26" s="182">
        <v>144</v>
      </c>
      <c r="D26" s="183">
        <v>5870.851001209999</v>
      </c>
      <c r="E26" s="167">
        <v>0.2945409395401248</v>
      </c>
      <c r="F26" s="82">
        <v>147</v>
      </c>
      <c r="G26" s="103">
        <v>5953.84802217</v>
      </c>
      <c r="H26" s="103">
        <v>0.30381624166561205</v>
      </c>
      <c r="I26" s="42">
        <v>-82.99702096000146</v>
      </c>
      <c r="J26" s="43">
        <v>-1.3940063745488673</v>
      </c>
      <c r="K26" s="107">
        <v>2335.84952485</v>
      </c>
      <c r="L26" s="168">
        <v>0.20748633311187786</v>
      </c>
      <c r="M26" s="42">
        <v>3535.001476359999</v>
      </c>
      <c r="N26" s="90">
        <v>151.33686646989833</v>
      </c>
      <c r="O26" s="169"/>
    </row>
    <row r="27" spans="1:15" ht="21.75">
      <c r="A27" s="166">
        <v>20</v>
      </c>
      <c r="B27" s="31" t="s">
        <v>66</v>
      </c>
      <c r="C27" s="82">
        <v>3</v>
      </c>
      <c r="D27" s="139">
        <v>3360.50918007</v>
      </c>
      <c r="E27" s="167">
        <v>0.16859694293502425</v>
      </c>
      <c r="F27" s="82">
        <v>3</v>
      </c>
      <c r="G27" s="103">
        <v>3357.49802691</v>
      </c>
      <c r="H27" s="159">
        <v>0.171328261678356</v>
      </c>
      <c r="I27" s="42">
        <v>3.011153160000049</v>
      </c>
      <c r="J27" s="43">
        <v>0.08968443572761524</v>
      </c>
      <c r="K27" s="107">
        <v>3722.66887495</v>
      </c>
      <c r="L27" s="167">
        <v>0.3306732330297245</v>
      </c>
      <c r="M27" s="89">
        <v>-362.15969487999973</v>
      </c>
      <c r="N27" s="90">
        <v>-9.728496061440973</v>
      </c>
      <c r="O27" s="169"/>
    </row>
    <row r="28" spans="1:15" ht="21.75">
      <c r="A28" s="158">
        <v>21</v>
      </c>
      <c r="B28" s="29" t="s">
        <v>16</v>
      </c>
      <c r="C28" s="44">
        <v>1</v>
      </c>
      <c r="D28" s="134">
        <v>2507.0825318</v>
      </c>
      <c r="E28" s="171">
        <v>0.12578047786748678</v>
      </c>
      <c r="F28" s="129">
        <v>1</v>
      </c>
      <c r="G28" s="115">
        <v>2475.00812933</v>
      </c>
      <c r="H28" s="159">
        <v>0.12629608030720527</v>
      </c>
      <c r="I28" s="42">
        <v>32.07440247000022</v>
      </c>
      <c r="J28" s="43">
        <v>1.295931196746532</v>
      </c>
      <c r="K28" s="100">
        <v>2621.72684352</v>
      </c>
      <c r="L28" s="171">
        <v>0.23287993656949066</v>
      </c>
      <c r="M28" s="75">
        <v>-114.64431171999968</v>
      </c>
      <c r="N28" s="77">
        <v>-4.372854937323493</v>
      </c>
      <c r="O28" s="26"/>
    </row>
    <row r="29" spans="1:15" ht="21.75">
      <c r="A29" s="158">
        <v>22</v>
      </c>
      <c r="B29" s="28" t="s">
        <v>139</v>
      </c>
      <c r="C29" s="82">
        <v>116</v>
      </c>
      <c r="D29" s="139">
        <v>2188.19750228</v>
      </c>
      <c r="E29" s="159">
        <v>0.1097819972075717</v>
      </c>
      <c r="F29" s="44">
        <v>106</v>
      </c>
      <c r="G29" s="100">
        <v>2094.1525909800002</v>
      </c>
      <c r="H29" s="159">
        <v>0.10686157377493113</v>
      </c>
      <c r="I29" s="42">
        <v>94.04491129999997</v>
      </c>
      <c r="J29" s="43">
        <v>4.490833748460984</v>
      </c>
      <c r="K29" s="100">
        <v>1950.51367176</v>
      </c>
      <c r="L29" s="159">
        <v>0.17325813376786595</v>
      </c>
      <c r="M29" s="42">
        <v>237.68383052000013</v>
      </c>
      <c r="N29" s="47">
        <v>12.185704410137854</v>
      </c>
      <c r="O29" s="26"/>
    </row>
    <row r="30" spans="1:15" ht="21.75">
      <c r="A30" s="158">
        <v>23</v>
      </c>
      <c r="B30" s="28" t="s">
        <v>24</v>
      </c>
      <c r="C30" s="44">
        <v>26</v>
      </c>
      <c r="D30" s="187">
        <v>1178.0329347400002</v>
      </c>
      <c r="E30" s="159">
        <v>0.059101981524657475</v>
      </c>
      <c r="F30" s="44">
        <v>26</v>
      </c>
      <c r="G30" s="172">
        <v>1143.19276339</v>
      </c>
      <c r="H30" s="159">
        <v>0.0583354710397675</v>
      </c>
      <c r="I30" s="42">
        <v>34.84017135000022</v>
      </c>
      <c r="J30" s="43">
        <v>3.0476200047563196</v>
      </c>
      <c r="K30" s="173">
        <v>1337.16204453</v>
      </c>
      <c r="L30" s="159">
        <v>0.11877599410592499</v>
      </c>
      <c r="M30" s="42">
        <v>-159.1291097899998</v>
      </c>
      <c r="N30" s="47">
        <v>-11.900510520842086</v>
      </c>
      <c r="O30" s="26"/>
    </row>
    <row r="31" spans="1:15" ht="21.75">
      <c r="A31" s="158">
        <v>24</v>
      </c>
      <c r="B31" s="28" t="s">
        <v>68</v>
      </c>
      <c r="C31" s="44">
        <v>6</v>
      </c>
      <c r="D31" s="136">
        <v>305.73466376</v>
      </c>
      <c r="E31" s="159">
        <v>0.015338726037382776</v>
      </c>
      <c r="F31" s="44">
        <v>6</v>
      </c>
      <c r="G31" s="100">
        <v>313.48217532</v>
      </c>
      <c r="H31" s="159">
        <v>0.015996541393102335</v>
      </c>
      <c r="I31" s="42">
        <v>-7.747511560000021</v>
      </c>
      <c r="J31" s="43">
        <v>-2.471436071952552</v>
      </c>
      <c r="K31" s="100">
        <v>0</v>
      </c>
      <c r="L31" s="159">
        <v>0</v>
      </c>
      <c r="M31" s="42">
        <v>305.73466376</v>
      </c>
      <c r="N31" s="47" t="s">
        <v>106</v>
      </c>
      <c r="O31" s="160"/>
    </row>
    <row r="32" spans="1:15" ht="22.5" thickBot="1">
      <c r="A32" s="158">
        <v>25</v>
      </c>
      <c r="B32" s="28" t="s">
        <v>17</v>
      </c>
      <c r="C32" s="44">
        <v>0</v>
      </c>
      <c r="D32" s="136">
        <v>0</v>
      </c>
      <c r="E32" s="159">
        <v>0</v>
      </c>
      <c r="F32" s="44">
        <v>0</v>
      </c>
      <c r="G32" s="100">
        <v>0</v>
      </c>
      <c r="H32" s="159">
        <v>0</v>
      </c>
      <c r="I32" s="42">
        <v>0</v>
      </c>
      <c r="J32" s="43">
        <v>0</v>
      </c>
      <c r="K32" s="100">
        <v>171.55260973</v>
      </c>
      <c r="L32" s="159">
        <v>0.015238490985816621</v>
      </c>
      <c r="M32" s="42">
        <v>-171.55260973</v>
      </c>
      <c r="N32" s="47">
        <v>-100</v>
      </c>
      <c r="O32" s="26"/>
    </row>
    <row r="33" spans="1:15" ht="22.5" customHeight="1" thickBot="1">
      <c r="A33" s="203" t="s">
        <v>18</v>
      </c>
      <c r="B33" s="204"/>
      <c r="C33" s="48">
        <v>3691</v>
      </c>
      <c r="D33" s="184">
        <v>1993220.7082575096</v>
      </c>
      <c r="E33" s="50">
        <v>100.00000000000004</v>
      </c>
      <c r="F33" s="48">
        <v>3744</v>
      </c>
      <c r="G33" s="49">
        <v>1959687.2074808162</v>
      </c>
      <c r="H33" s="50">
        <v>100.00000000000003</v>
      </c>
      <c r="I33" s="51">
        <v>33533.50077669331</v>
      </c>
      <c r="J33" s="52">
        <v>1.711165978360438</v>
      </c>
      <c r="K33" s="49">
        <v>1125784.7636598288</v>
      </c>
      <c r="L33" s="50">
        <v>99.99999999999999</v>
      </c>
      <c r="M33" s="51">
        <v>867435.9445976808</v>
      </c>
      <c r="N33" s="53">
        <v>77.0516685425482</v>
      </c>
      <c r="O33" s="26"/>
    </row>
    <row r="34" spans="1:15" ht="22.5" customHeight="1">
      <c r="A34" s="175"/>
      <c r="B34" s="175"/>
      <c r="C34" s="54"/>
      <c r="D34" s="54"/>
      <c r="E34" s="54"/>
      <c r="F34" s="54"/>
      <c r="G34" s="55"/>
      <c r="H34" s="55"/>
      <c r="I34" s="56"/>
      <c r="J34" s="56"/>
      <c r="K34" s="55"/>
      <c r="L34" s="55"/>
      <c r="M34" s="57"/>
      <c r="N34" s="57"/>
      <c r="O34" s="26"/>
    </row>
    <row r="35" spans="2:12" ht="21.75">
      <c r="B35" s="26" t="s">
        <v>131</v>
      </c>
      <c r="C35" s="26"/>
      <c r="D35" s="26"/>
      <c r="E35" s="26"/>
      <c r="F35" s="26"/>
      <c r="G35" s="26"/>
      <c r="H35" s="26"/>
      <c r="I35" s="26"/>
      <c r="J35" s="26"/>
      <c r="K35" s="26"/>
      <c r="L35" s="176" t="s">
        <v>19</v>
      </c>
    </row>
    <row r="36" spans="2:12" ht="21.75">
      <c r="B36" s="63"/>
      <c r="C36" s="26"/>
      <c r="D36" s="26"/>
      <c r="E36" s="26"/>
      <c r="F36" s="177"/>
      <c r="G36" s="26"/>
      <c r="H36" s="26"/>
      <c r="I36" s="26"/>
      <c r="J36" s="26"/>
      <c r="K36" s="26"/>
      <c r="L36" s="176" t="s">
        <v>20</v>
      </c>
    </row>
    <row r="37" spans="2:12" ht="21.75">
      <c r="B37" s="26" t="s">
        <v>140</v>
      </c>
      <c r="C37" s="26"/>
      <c r="D37" s="30"/>
      <c r="E37" s="26"/>
      <c r="F37" s="26"/>
      <c r="G37" s="26"/>
      <c r="H37" s="26"/>
      <c r="I37" s="26"/>
      <c r="J37" s="26"/>
      <c r="K37" s="26"/>
      <c r="L37" s="26"/>
    </row>
    <row r="38" spans="2:12" ht="21.75">
      <c r="B38" s="26" t="s">
        <v>141</v>
      </c>
      <c r="C38" s="26"/>
      <c r="D38" s="30"/>
      <c r="E38" s="26"/>
      <c r="F38" s="178"/>
      <c r="G38" s="26"/>
      <c r="H38" s="26"/>
      <c r="I38" s="26"/>
      <c r="J38" s="26"/>
      <c r="K38" s="26"/>
      <c r="L38" s="26"/>
    </row>
    <row r="39" spans="2:12" ht="21.75">
      <c r="B39" s="26" t="s">
        <v>142</v>
      </c>
      <c r="C39" s="26"/>
      <c r="D39" s="30"/>
      <c r="E39" s="26"/>
      <c r="F39" s="26"/>
      <c r="G39" s="26"/>
      <c r="H39" s="26"/>
      <c r="I39" s="26"/>
      <c r="J39" s="26"/>
      <c r="K39" s="26"/>
      <c r="L39" s="26"/>
    </row>
    <row r="40" spans="2:12" ht="21.75">
      <c r="B40" s="26" t="s">
        <v>143</v>
      </c>
      <c r="C40" s="26"/>
      <c r="D40" s="30"/>
      <c r="E40" s="26"/>
      <c r="F40" s="26"/>
      <c r="G40" s="26"/>
      <c r="H40" s="26"/>
      <c r="I40" s="26"/>
      <c r="J40" s="26"/>
      <c r="K40" s="26"/>
      <c r="L40" s="26"/>
    </row>
    <row r="41" spans="2:12" ht="21.75">
      <c r="B41" s="26" t="s">
        <v>61</v>
      </c>
      <c r="C41" s="26"/>
      <c r="D41" s="30"/>
      <c r="E41" s="26"/>
      <c r="F41" s="26"/>
      <c r="G41" s="26"/>
      <c r="H41" s="26"/>
      <c r="I41" s="26"/>
      <c r="J41" s="26"/>
      <c r="K41" s="26"/>
      <c r="L41" s="26"/>
    </row>
    <row r="42" spans="2:12" ht="21.75">
      <c r="B42" s="26" t="s">
        <v>144</v>
      </c>
      <c r="C42" s="26"/>
      <c r="D42" s="30"/>
      <c r="E42" s="26"/>
      <c r="F42" s="26"/>
      <c r="G42" s="26"/>
      <c r="H42" s="26"/>
      <c r="I42" s="26"/>
      <c r="J42" s="26"/>
      <c r="K42" s="26"/>
      <c r="L42" s="26"/>
    </row>
    <row r="43" spans="2:12" ht="21.75">
      <c r="B43" s="26" t="s">
        <v>145</v>
      </c>
      <c r="C43" s="30"/>
      <c r="D43" s="26"/>
      <c r="E43" s="26"/>
      <c r="F43" s="26"/>
      <c r="G43" s="26"/>
      <c r="H43" s="26"/>
      <c r="I43" s="26"/>
      <c r="J43" s="26"/>
      <c r="K43" s="26"/>
      <c r="L43" s="26"/>
    </row>
    <row r="44" ht="21.75">
      <c r="B44" s="26" t="s">
        <v>146</v>
      </c>
    </row>
    <row r="45" ht="21.75">
      <c r="B45" s="26" t="s">
        <v>147</v>
      </c>
    </row>
    <row r="46" ht="21.75">
      <c r="B46" s="26" t="s">
        <v>148</v>
      </c>
    </row>
    <row r="47" ht="21.75">
      <c r="B47" s="26" t="s">
        <v>149</v>
      </c>
    </row>
    <row r="52" ht="21.75">
      <c r="D52" s="179"/>
    </row>
    <row r="53" ht="21.75">
      <c r="D53" s="179"/>
    </row>
    <row r="59" ht="17.25" customHeight="1" hidden="1">
      <c r="A59" s="26">
        <v>100</v>
      </c>
    </row>
    <row r="60" ht="21.75">
      <c r="A60" s="26"/>
    </row>
  </sheetData>
  <sheetProtection/>
  <mergeCells count="12">
    <mergeCell ref="I5:J5"/>
    <mergeCell ref="K5:L5"/>
    <mergeCell ref="M5:N5"/>
    <mergeCell ref="A33:B33"/>
    <mergeCell ref="A1:N1"/>
    <mergeCell ref="A2:N2"/>
    <mergeCell ref="A4:A7"/>
    <mergeCell ref="B4:B7"/>
    <mergeCell ref="F4:J4"/>
    <mergeCell ref="K4:N4"/>
    <mergeCell ref="C5:E5"/>
    <mergeCell ref="F5:H5"/>
  </mergeCells>
  <conditionalFormatting sqref="J8">
    <cfRule type="cellIs" priority="2" dxfId="0" operator="greaterThanOrEqual" stopIfTrue="1">
      <formula>100</formula>
    </cfRule>
  </conditionalFormatting>
  <conditionalFormatting sqref="J9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1"/>
  <sheetViews>
    <sheetView zoomScalePageLayoutView="0" workbookViewId="0" topLeftCell="A1">
      <selection activeCell="H15" sqref="H15"/>
    </sheetView>
  </sheetViews>
  <sheetFormatPr defaultColWidth="9.140625" defaultRowHeight="21.75"/>
  <cols>
    <col min="1" max="1" width="28.57421875" style="14" customWidth="1"/>
    <col min="2" max="10" width="11.28125" style="14" customWidth="1"/>
    <col min="11" max="12" width="12.8515625" style="14" bestFit="1" customWidth="1"/>
    <col min="13" max="13" width="11.28125" style="14" bestFit="1" customWidth="1"/>
    <col min="14" max="14" width="12.421875" style="14" bestFit="1" customWidth="1"/>
    <col min="15" max="15" width="9.140625" style="14" customWidth="1"/>
    <col min="16" max="16" width="9.57421875" style="14" bestFit="1" customWidth="1"/>
    <col min="17" max="16384" width="9.140625" style="14" customWidth="1"/>
  </cols>
  <sheetData>
    <row r="2" spans="1:14" s="17" customFormat="1" ht="20.25" customHeight="1">
      <c r="A2" s="35"/>
      <c r="B2" s="36" t="s">
        <v>71</v>
      </c>
      <c r="C2" s="36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6" t="s">
        <v>91</v>
      </c>
      <c r="I2" s="36" t="s">
        <v>92</v>
      </c>
      <c r="J2" s="36" t="s">
        <v>93</v>
      </c>
      <c r="K2" s="36" t="s">
        <v>94</v>
      </c>
      <c r="L2" s="36" t="s">
        <v>95</v>
      </c>
      <c r="M2" s="36" t="s">
        <v>96</v>
      </c>
      <c r="N2" s="36" t="s">
        <v>97</v>
      </c>
    </row>
    <row r="3" spans="1:16" s="15" customFormat="1" ht="20.25" customHeight="1">
      <c r="A3" s="37" t="s">
        <v>21</v>
      </c>
      <c r="B3" s="16">
        <v>4018</v>
      </c>
      <c r="C3" s="24">
        <v>3995</v>
      </c>
      <c r="D3" s="24">
        <v>3981</v>
      </c>
      <c r="E3" s="24">
        <v>3957</v>
      </c>
      <c r="F3" s="24">
        <v>3914</v>
      </c>
      <c r="G3" s="24">
        <v>3904</v>
      </c>
      <c r="H3" s="24">
        <v>3861</v>
      </c>
      <c r="I3" s="24">
        <v>3864</v>
      </c>
      <c r="J3" s="24">
        <v>3816</v>
      </c>
      <c r="K3" s="24">
        <v>3792</v>
      </c>
      <c r="L3" s="16">
        <v>3764</v>
      </c>
      <c r="M3" s="16">
        <v>3744</v>
      </c>
      <c r="N3" s="16">
        <v>3691</v>
      </c>
      <c r="P3" s="34"/>
    </row>
    <row r="4" spans="1:14" s="15" customFormat="1" ht="20.25" customHeight="1">
      <c r="A4" s="37" t="s">
        <v>22</v>
      </c>
      <c r="B4" s="16">
        <v>1125784.763659829</v>
      </c>
      <c r="C4" s="38">
        <v>1141829.927433893</v>
      </c>
      <c r="D4" s="24">
        <v>1132762.385435385</v>
      </c>
      <c r="E4" s="24">
        <v>1110889.3955571426</v>
      </c>
      <c r="F4" s="24">
        <v>1152262.9916966462</v>
      </c>
      <c r="G4" s="24">
        <v>1161673.8092811771</v>
      </c>
      <c r="H4" s="24">
        <v>1079055.6804949695</v>
      </c>
      <c r="I4" s="39">
        <v>1100597.7707831585</v>
      </c>
      <c r="J4" s="16">
        <v>1918850.133367801</v>
      </c>
      <c r="K4" s="16">
        <v>1908518.21685215</v>
      </c>
      <c r="L4" s="16">
        <v>1897816.19660909</v>
      </c>
      <c r="M4" s="16">
        <v>1959687.2074808162</v>
      </c>
      <c r="N4" s="16">
        <v>1993220.7082575096</v>
      </c>
    </row>
    <row r="10" spans="7:8" ht="12.75">
      <c r="G10" s="25"/>
      <c r="H10" s="25"/>
    </row>
    <row r="11" spans="7:8" ht="21">
      <c r="G11" s="19"/>
      <c r="H11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23" max="23" width="17.00390625" style="0" bestFit="1" customWidth="1"/>
  </cols>
  <sheetData>
    <row r="1" spans="1:16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  <c r="P1" s="1"/>
    </row>
    <row r="2" spans="1:16" ht="23.25">
      <c r="A2" s="193" t="s">
        <v>85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  <c r="P2" s="1"/>
    </row>
    <row r="3" spans="1:16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  <c r="P3" s="1"/>
    </row>
    <row r="4" spans="1:16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  <c r="P4" s="1"/>
    </row>
    <row r="5" spans="1:16" ht="22.5" customHeight="1" thickBot="1">
      <c r="A5" s="195"/>
      <c r="B5" s="198"/>
      <c r="C5" s="188" t="s">
        <v>84</v>
      </c>
      <c r="D5" s="189"/>
      <c r="E5" s="190"/>
      <c r="F5" s="188" t="s">
        <v>82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  <c r="P5" s="1"/>
    </row>
    <row r="6" spans="1:16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 t="s">
        <v>49</v>
      </c>
    </row>
    <row r="8" spans="1:16" ht="21.75">
      <c r="A8" s="11">
        <v>1</v>
      </c>
      <c r="B8" s="28" t="s">
        <v>15</v>
      </c>
      <c r="C8" s="40">
        <v>259</v>
      </c>
      <c r="D8" s="41">
        <v>498321.36492066</v>
      </c>
      <c r="E8" s="32">
        <f aca="true" t="shared" si="0" ref="E8:E31">(D8*$A$58)/$D$32</f>
        <v>43.64234575989519</v>
      </c>
      <c r="F8" s="40">
        <v>273</v>
      </c>
      <c r="G8" s="41">
        <v>488375.83568141</v>
      </c>
      <c r="H8" s="32">
        <v>43.38092426244447</v>
      </c>
      <c r="I8" s="42">
        <f aca="true" t="shared" si="1" ref="I8:I29">(D8-G8)</f>
        <v>9945.529239249998</v>
      </c>
      <c r="J8" s="43">
        <f aca="true" t="shared" si="2" ref="J8:J31">IF(G8&lt;&gt;0,(D8-G8)/G8*100,0)</f>
        <v>2.036449904482564</v>
      </c>
      <c r="K8" s="41">
        <v>488375.83568141</v>
      </c>
      <c r="L8" s="32">
        <v>43.38092426244447</v>
      </c>
      <c r="M8" s="42">
        <f aca="true" t="shared" si="3" ref="M8:M29">D8-K8</f>
        <v>9945.529239249998</v>
      </c>
      <c r="N8" s="43">
        <f aca="true" t="shared" si="4" ref="N8:N31">IF(AND(K8=0,M8=0),"0.00",IF(K8=0,"new",(M8*100)/K8))</f>
        <v>2.036449904482564</v>
      </c>
      <c r="O8" s="1"/>
      <c r="P8" s="27" t="s">
        <v>34</v>
      </c>
    </row>
    <row r="9" spans="1:16" ht="21.75">
      <c r="A9" s="11">
        <v>2</v>
      </c>
      <c r="B9" s="28" t="s">
        <v>10</v>
      </c>
      <c r="C9" s="44">
        <v>831</v>
      </c>
      <c r="D9" s="45">
        <v>172473.460979513</v>
      </c>
      <c r="E9" s="32">
        <f t="shared" si="0"/>
        <v>15.105004417525084</v>
      </c>
      <c r="F9" s="44">
        <v>823</v>
      </c>
      <c r="G9" s="45">
        <v>167945.875199369</v>
      </c>
      <c r="H9" s="32">
        <v>14.918115844221543</v>
      </c>
      <c r="I9" s="42">
        <f t="shared" si="1"/>
        <v>4527.585780144</v>
      </c>
      <c r="J9" s="43">
        <f t="shared" si="2"/>
        <v>2.6958600648984623</v>
      </c>
      <c r="K9" s="45">
        <v>167945.875199369</v>
      </c>
      <c r="L9" s="32">
        <v>14.918115844221543</v>
      </c>
      <c r="M9" s="42">
        <f t="shared" si="3"/>
        <v>4527.585780144</v>
      </c>
      <c r="N9" s="43">
        <f t="shared" si="4"/>
        <v>2.6958600648984623</v>
      </c>
      <c r="O9" s="1"/>
      <c r="P9" s="27" t="s">
        <v>35</v>
      </c>
    </row>
    <row r="10" spans="1:16" ht="21.75">
      <c r="A10" s="11">
        <v>3</v>
      </c>
      <c r="B10" s="28" t="s">
        <v>27</v>
      </c>
      <c r="C10" s="44">
        <v>176</v>
      </c>
      <c r="D10" s="45">
        <v>39712.36348539</v>
      </c>
      <c r="E10" s="32">
        <f t="shared" si="0"/>
        <v>3.4779578404148257</v>
      </c>
      <c r="F10" s="44">
        <v>176</v>
      </c>
      <c r="G10" s="45">
        <v>40441.9838588</v>
      </c>
      <c r="H10" s="32">
        <v>3.5923371113432556</v>
      </c>
      <c r="I10" s="42">
        <f t="shared" si="1"/>
        <v>-729.6203734099981</v>
      </c>
      <c r="J10" s="43">
        <f t="shared" si="2"/>
        <v>-1.8041161777755765</v>
      </c>
      <c r="K10" s="45">
        <v>40441.9838588</v>
      </c>
      <c r="L10" s="32">
        <v>3.5923371113432556</v>
      </c>
      <c r="M10" s="42">
        <f t="shared" si="3"/>
        <v>-729.6203734099981</v>
      </c>
      <c r="N10" s="43">
        <f t="shared" si="4"/>
        <v>-1.8041161777755765</v>
      </c>
      <c r="O10" s="1"/>
      <c r="P10" s="27" t="s">
        <v>36</v>
      </c>
    </row>
    <row r="11" spans="1:23" ht="21.75">
      <c r="A11" s="11">
        <v>4</v>
      </c>
      <c r="B11" s="28" t="s">
        <v>29</v>
      </c>
      <c r="C11" s="44">
        <v>54</v>
      </c>
      <c r="D11" s="45">
        <v>116119.59522492</v>
      </c>
      <c r="E11" s="32">
        <f t="shared" si="0"/>
        <v>10.16960516054111</v>
      </c>
      <c r="F11" s="44">
        <v>53</v>
      </c>
      <c r="G11" s="45">
        <v>113158.17635262</v>
      </c>
      <c r="H11" s="32">
        <v>10.051492967870034</v>
      </c>
      <c r="I11" s="42">
        <f t="shared" si="1"/>
        <v>2961.4188723000116</v>
      </c>
      <c r="J11" s="43">
        <f t="shared" si="2"/>
        <v>2.617061327563048</v>
      </c>
      <c r="K11" s="45">
        <v>113158.17635262</v>
      </c>
      <c r="L11" s="32">
        <v>10.051492967870034</v>
      </c>
      <c r="M11" s="42">
        <f t="shared" si="3"/>
        <v>2961.4188723000116</v>
      </c>
      <c r="N11" s="43">
        <f t="shared" si="4"/>
        <v>2.617061327563048</v>
      </c>
      <c r="O11" s="1"/>
      <c r="P11" s="27" t="s">
        <v>37</v>
      </c>
      <c r="W11" s="92"/>
    </row>
    <row r="12" spans="1:23" ht="21.75">
      <c r="A12" s="11">
        <v>5</v>
      </c>
      <c r="B12" s="28" t="s">
        <v>12</v>
      </c>
      <c r="C12" s="44">
        <v>63</v>
      </c>
      <c r="D12" s="45">
        <v>18435.29895162</v>
      </c>
      <c r="E12" s="32">
        <f t="shared" si="0"/>
        <v>1.6145398284533334</v>
      </c>
      <c r="F12" s="44">
        <v>65</v>
      </c>
      <c r="G12" s="45">
        <v>18512.84676929</v>
      </c>
      <c r="H12" s="32">
        <v>1.6444392717757463</v>
      </c>
      <c r="I12" s="42">
        <f t="shared" si="1"/>
        <v>-77.54781767000168</v>
      </c>
      <c r="J12" s="43">
        <f t="shared" si="2"/>
        <v>-0.41888650965686014</v>
      </c>
      <c r="K12" s="45">
        <v>18512.84676929</v>
      </c>
      <c r="L12" s="32">
        <v>1.6444392717757463</v>
      </c>
      <c r="M12" s="42">
        <f t="shared" si="3"/>
        <v>-77.54781767000168</v>
      </c>
      <c r="N12" s="43">
        <f t="shared" si="4"/>
        <v>-0.41888650965686014</v>
      </c>
      <c r="O12" s="1"/>
      <c r="P12" s="27" t="s">
        <v>38</v>
      </c>
      <c r="W12" s="92"/>
    </row>
    <row r="13" spans="1:23" ht="21.75">
      <c r="A13" s="11">
        <v>6</v>
      </c>
      <c r="B13" s="29" t="s">
        <v>65</v>
      </c>
      <c r="C13" s="44">
        <v>433</v>
      </c>
      <c r="D13" s="45">
        <v>38581.34601654</v>
      </c>
      <c r="E13" s="32">
        <f t="shared" si="0"/>
        <v>3.378904781664491</v>
      </c>
      <c r="F13" s="44">
        <v>426</v>
      </c>
      <c r="G13" s="45">
        <v>39365.5864218699</v>
      </c>
      <c r="H13" s="32">
        <v>3.4967240357646854</v>
      </c>
      <c r="I13" s="42">
        <f t="shared" si="1"/>
        <v>-784.240405329896</v>
      </c>
      <c r="J13" s="43">
        <f t="shared" si="2"/>
        <v>-1.992197949054823</v>
      </c>
      <c r="K13" s="45">
        <v>39365.5864218699</v>
      </c>
      <c r="L13" s="32">
        <v>3.4967240357646854</v>
      </c>
      <c r="M13" s="42">
        <f t="shared" si="3"/>
        <v>-784.240405329896</v>
      </c>
      <c r="N13" s="43">
        <f t="shared" si="4"/>
        <v>-1.992197949054823</v>
      </c>
      <c r="O13" s="1"/>
      <c r="P13" s="27" t="s">
        <v>39</v>
      </c>
      <c r="W13" s="93"/>
    </row>
    <row r="14" spans="1:16" ht="21.75">
      <c r="A14" s="11">
        <v>7</v>
      </c>
      <c r="B14" s="28" t="s">
        <v>11</v>
      </c>
      <c r="C14" s="44">
        <v>249</v>
      </c>
      <c r="D14" s="60">
        <v>56860.29085803</v>
      </c>
      <c r="E14" s="32">
        <f t="shared" si="0"/>
        <v>4.979751317765488</v>
      </c>
      <c r="F14" s="44">
        <v>250</v>
      </c>
      <c r="G14" s="60">
        <v>56824.62039872</v>
      </c>
      <c r="H14" s="32">
        <v>5.047556356508864</v>
      </c>
      <c r="I14" s="42">
        <f t="shared" si="1"/>
        <v>35.6704593100003</v>
      </c>
      <c r="J14" s="43">
        <f t="shared" si="2"/>
        <v>0.06277289502281266</v>
      </c>
      <c r="K14" s="60">
        <v>56824.62039872</v>
      </c>
      <c r="L14" s="32">
        <v>5.047556356508864</v>
      </c>
      <c r="M14" s="42">
        <f t="shared" si="3"/>
        <v>35.6704593100003</v>
      </c>
      <c r="N14" s="43">
        <f t="shared" si="4"/>
        <v>0.06277289502281266</v>
      </c>
      <c r="O14" s="1"/>
      <c r="P14" s="27" t="s">
        <v>40</v>
      </c>
    </row>
    <row r="15" spans="1:16" ht="21.75">
      <c r="A15" s="11">
        <v>8</v>
      </c>
      <c r="B15" s="29" t="s">
        <v>13</v>
      </c>
      <c r="C15" s="44">
        <v>84</v>
      </c>
      <c r="D15" s="45">
        <v>73493.18599542</v>
      </c>
      <c r="E15" s="32">
        <f t="shared" si="0"/>
        <v>6.436438932773982</v>
      </c>
      <c r="F15" s="44">
        <v>80</v>
      </c>
      <c r="G15" s="45">
        <v>74451.71634183</v>
      </c>
      <c r="H15" s="32">
        <v>6.61331710510932</v>
      </c>
      <c r="I15" s="42">
        <f t="shared" si="1"/>
        <v>-958.5303464099998</v>
      </c>
      <c r="J15" s="43">
        <f t="shared" si="2"/>
        <v>-1.2874523160877869</v>
      </c>
      <c r="K15" s="45">
        <v>74451.71634183</v>
      </c>
      <c r="L15" s="32">
        <v>6.61331710510932</v>
      </c>
      <c r="M15" s="42">
        <f t="shared" si="3"/>
        <v>-958.5303464099998</v>
      </c>
      <c r="N15" s="43">
        <f t="shared" si="4"/>
        <v>-1.2874523160877869</v>
      </c>
      <c r="O15" s="1"/>
      <c r="P15" s="27" t="s">
        <v>41</v>
      </c>
    </row>
    <row r="16" spans="1:16" ht="21.75">
      <c r="A16" s="11">
        <v>9</v>
      </c>
      <c r="B16" s="28" t="s">
        <v>23</v>
      </c>
      <c r="C16" s="44">
        <v>65</v>
      </c>
      <c r="D16" s="65">
        <v>24667.70648284</v>
      </c>
      <c r="E16" s="32">
        <f t="shared" si="0"/>
        <v>2.1603660834391776</v>
      </c>
      <c r="F16" s="44">
        <v>64</v>
      </c>
      <c r="G16" s="45">
        <v>19387.7094341</v>
      </c>
      <c r="H16" s="32">
        <v>1.7221506330457192</v>
      </c>
      <c r="I16" s="42">
        <f t="shared" si="1"/>
        <v>5279.997048739999</v>
      </c>
      <c r="J16" s="43">
        <f t="shared" si="2"/>
        <v>27.23373313741383</v>
      </c>
      <c r="K16" s="45">
        <v>19387.7094341</v>
      </c>
      <c r="L16" s="32">
        <v>1.7221506330457192</v>
      </c>
      <c r="M16" s="42">
        <f t="shared" si="3"/>
        <v>5279.997048739999</v>
      </c>
      <c r="N16" s="43">
        <f t="shared" si="4"/>
        <v>27.233733137413825</v>
      </c>
      <c r="O16" s="1"/>
      <c r="P16" s="27" t="s">
        <v>42</v>
      </c>
    </row>
    <row r="17" spans="1:20" ht="21.75">
      <c r="A17" s="11">
        <v>10</v>
      </c>
      <c r="B17" s="28" t="s">
        <v>14</v>
      </c>
      <c r="C17" s="44">
        <v>59</v>
      </c>
      <c r="D17" s="64">
        <v>8284.14500281</v>
      </c>
      <c r="E17" s="32">
        <f t="shared" si="0"/>
        <v>0.7255147902304054</v>
      </c>
      <c r="F17" s="44">
        <v>60</v>
      </c>
      <c r="G17" s="59">
        <v>8460.45872786</v>
      </c>
      <c r="H17" s="32">
        <v>0.7515165421457454</v>
      </c>
      <c r="I17" s="42">
        <f t="shared" si="1"/>
        <v>-176.31372504999854</v>
      </c>
      <c r="J17" s="43">
        <f t="shared" si="2"/>
        <v>-2.08397358490035</v>
      </c>
      <c r="K17" s="59">
        <v>8460.45872786</v>
      </c>
      <c r="L17" s="32">
        <v>0.7515165421457454</v>
      </c>
      <c r="M17" s="42">
        <f t="shared" si="3"/>
        <v>-176.31372504999854</v>
      </c>
      <c r="N17" s="46">
        <f t="shared" si="4"/>
        <v>-2.08397358490035</v>
      </c>
      <c r="O17" s="1"/>
      <c r="P17" s="27" t="s">
        <v>43</v>
      </c>
      <c r="Q17" s="1"/>
      <c r="R17" s="1"/>
      <c r="S17" s="1"/>
      <c r="T17" s="1"/>
    </row>
    <row r="18" spans="1:20" ht="21.75">
      <c r="A18" s="11">
        <v>11</v>
      </c>
      <c r="B18" s="28" t="s">
        <v>51</v>
      </c>
      <c r="C18" s="44">
        <v>216</v>
      </c>
      <c r="D18" s="45">
        <v>6602.96641511</v>
      </c>
      <c r="E18" s="32">
        <f t="shared" si="0"/>
        <v>0.5782793265849377</v>
      </c>
      <c r="F18" s="44">
        <v>221</v>
      </c>
      <c r="G18" s="45">
        <v>6675.74643967</v>
      </c>
      <c r="H18" s="32">
        <v>0.5929860356226286</v>
      </c>
      <c r="I18" s="42">
        <f t="shared" si="1"/>
        <v>-72.78002456000013</v>
      </c>
      <c r="J18" s="43">
        <f t="shared" si="2"/>
        <v>-1.090215531966757</v>
      </c>
      <c r="K18" s="45">
        <v>6675.74643967</v>
      </c>
      <c r="L18" s="32">
        <v>0.5929860356226286</v>
      </c>
      <c r="M18" s="42">
        <f t="shared" si="3"/>
        <v>-72.78002456000013</v>
      </c>
      <c r="N18" s="43">
        <f t="shared" si="4"/>
        <v>-1.090215531966757</v>
      </c>
      <c r="O18" s="1"/>
      <c r="P18" s="27" t="s">
        <v>52</v>
      </c>
      <c r="Q18" s="1"/>
      <c r="R18" s="1"/>
      <c r="S18" s="1"/>
      <c r="T18" s="1"/>
    </row>
    <row r="19" spans="1:20" ht="21.75">
      <c r="A19" s="11">
        <v>12</v>
      </c>
      <c r="B19" s="28" t="s">
        <v>28</v>
      </c>
      <c r="C19" s="44">
        <v>785</v>
      </c>
      <c r="D19" s="62">
        <v>22879.43514491</v>
      </c>
      <c r="E19" s="32">
        <f t="shared" si="0"/>
        <v>2.003751574135774</v>
      </c>
      <c r="F19" s="44">
        <v>805</v>
      </c>
      <c r="G19" s="62">
        <v>24521.43455684</v>
      </c>
      <c r="H19" s="32">
        <v>2.178163655113161</v>
      </c>
      <c r="I19" s="42">
        <f t="shared" si="1"/>
        <v>-1641.999411929999</v>
      </c>
      <c r="J19" s="43">
        <f t="shared" si="2"/>
        <v>-6.69618006289106</v>
      </c>
      <c r="K19" s="62">
        <v>24521.43455684</v>
      </c>
      <c r="L19" s="32">
        <v>2.178163655113161</v>
      </c>
      <c r="M19" s="42">
        <f t="shared" si="3"/>
        <v>-1641.999411929999</v>
      </c>
      <c r="N19" s="46">
        <f t="shared" si="4"/>
        <v>-6.69618006289106</v>
      </c>
      <c r="O19" s="1"/>
      <c r="P19" s="27" t="s">
        <v>44</v>
      </c>
      <c r="Q19" s="1"/>
      <c r="R19" s="1"/>
      <c r="S19" s="1"/>
      <c r="T19" s="33"/>
    </row>
    <row r="20" spans="1:20" ht="21.75">
      <c r="A20" s="11">
        <v>13</v>
      </c>
      <c r="B20" s="28" t="s">
        <v>16</v>
      </c>
      <c r="C20" s="44">
        <v>1</v>
      </c>
      <c r="D20" s="66">
        <v>2648.03173277</v>
      </c>
      <c r="E20" s="32">
        <f t="shared" si="0"/>
        <v>0.23191122155302848</v>
      </c>
      <c r="F20" s="44">
        <v>1</v>
      </c>
      <c r="G20" s="45">
        <v>2621.72684352</v>
      </c>
      <c r="H20" s="32">
        <v>0.23287993656949066</v>
      </c>
      <c r="I20" s="42">
        <f t="shared" si="1"/>
        <v>26.304889250000087</v>
      </c>
      <c r="J20" s="43">
        <f t="shared" si="2"/>
        <v>1.0033421031262908</v>
      </c>
      <c r="K20" s="45">
        <v>2621.72684352</v>
      </c>
      <c r="L20" s="32">
        <v>0.23287993656949066</v>
      </c>
      <c r="M20" s="42">
        <f t="shared" si="3"/>
        <v>26.304889250000087</v>
      </c>
      <c r="N20" s="46">
        <f t="shared" si="4"/>
        <v>1.0033421031262908</v>
      </c>
      <c r="O20" s="1"/>
      <c r="P20" s="27" t="s">
        <v>45</v>
      </c>
      <c r="Q20" s="1"/>
      <c r="R20" s="1"/>
      <c r="S20" s="1"/>
      <c r="T20" s="1"/>
    </row>
    <row r="21" spans="1:20" ht="21.75">
      <c r="A21" s="11">
        <v>14</v>
      </c>
      <c r="B21" s="68" t="s">
        <v>66</v>
      </c>
      <c r="C21" s="69">
        <v>3</v>
      </c>
      <c r="D21" s="70">
        <v>3569.41117881</v>
      </c>
      <c r="E21" s="71">
        <f t="shared" si="0"/>
        <v>0.3126044512453588</v>
      </c>
      <c r="F21" s="69">
        <v>3</v>
      </c>
      <c r="G21" s="70">
        <v>3722.66887495</v>
      </c>
      <c r="H21" s="71">
        <v>0.3306732330297245</v>
      </c>
      <c r="I21" s="72">
        <f t="shared" si="1"/>
        <v>-153.25769614</v>
      </c>
      <c r="J21" s="73">
        <f t="shared" si="2"/>
        <v>-4.116876931259658</v>
      </c>
      <c r="K21" s="70">
        <v>3722.66887495</v>
      </c>
      <c r="L21" s="71">
        <v>0.3306732330297245</v>
      </c>
      <c r="M21" s="72">
        <f t="shared" si="3"/>
        <v>-153.25769614</v>
      </c>
      <c r="N21" s="47">
        <f t="shared" si="4"/>
        <v>-4.116876931259658</v>
      </c>
      <c r="O21" s="1"/>
      <c r="P21" s="27" t="s">
        <v>67</v>
      </c>
      <c r="Q21" s="1"/>
      <c r="R21" s="1"/>
      <c r="S21" s="1"/>
      <c r="T21" s="1"/>
    </row>
    <row r="22" spans="1:20" ht="21.75">
      <c r="A22" s="67">
        <v>15</v>
      </c>
      <c r="B22" s="80" t="s">
        <v>68</v>
      </c>
      <c r="C22" s="81">
        <v>0</v>
      </c>
      <c r="D22" s="78">
        <v>0</v>
      </c>
      <c r="E22" s="83">
        <f t="shared" si="0"/>
        <v>0</v>
      </c>
      <c r="F22" s="82">
        <v>0</v>
      </c>
      <c r="G22" s="78">
        <v>0</v>
      </c>
      <c r="H22" s="84">
        <v>0</v>
      </c>
      <c r="I22" s="42">
        <f t="shared" si="1"/>
        <v>0</v>
      </c>
      <c r="J22" s="85">
        <f t="shared" si="2"/>
        <v>0</v>
      </c>
      <c r="K22" s="86">
        <v>0</v>
      </c>
      <c r="L22" s="84">
        <v>0</v>
      </c>
      <c r="M22" s="42">
        <f t="shared" si="3"/>
        <v>0</v>
      </c>
      <c r="N22" s="90" t="str">
        <f t="shared" si="4"/>
        <v>0.00</v>
      </c>
      <c r="O22" s="91"/>
      <c r="P22" s="27" t="s">
        <v>69</v>
      </c>
      <c r="Q22" s="1"/>
      <c r="R22" s="1"/>
      <c r="S22" s="1"/>
      <c r="T22" s="1"/>
    </row>
    <row r="23" spans="1:20" ht="21.75">
      <c r="A23" s="11">
        <v>16</v>
      </c>
      <c r="B23" s="31" t="s">
        <v>17</v>
      </c>
      <c r="C23" s="82">
        <v>9</v>
      </c>
      <c r="D23" s="78">
        <v>133.17366723</v>
      </c>
      <c r="E23" s="83">
        <f t="shared" si="0"/>
        <v>0.011663178905223621</v>
      </c>
      <c r="F23" s="82">
        <v>10</v>
      </c>
      <c r="G23" s="78">
        <v>171.55260973</v>
      </c>
      <c r="H23" s="84">
        <v>0.015238490985816621</v>
      </c>
      <c r="I23" s="42">
        <f t="shared" si="1"/>
        <v>-38.378942499999994</v>
      </c>
      <c r="J23" s="85">
        <f t="shared" si="2"/>
        <v>-22.371529387051076</v>
      </c>
      <c r="K23" s="86">
        <v>171.55260973</v>
      </c>
      <c r="L23" s="84">
        <v>0.015238490985816621</v>
      </c>
      <c r="M23" s="42">
        <f t="shared" si="3"/>
        <v>-38.378942499999994</v>
      </c>
      <c r="N23" s="46">
        <f t="shared" si="4"/>
        <v>-22.371529387051076</v>
      </c>
      <c r="O23" s="1"/>
      <c r="P23" s="27" t="s">
        <v>46</v>
      </c>
      <c r="Q23" s="1"/>
      <c r="R23" s="1"/>
      <c r="S23" s="1"/>
      <c r="T23" s="1"/>
    </row>
    <row r="24" spans="1:20" ht="21.75">
      <c r="A24" s="67">
        <v>17</v>
      </c>
      <c r="B24" s="80" t="s">
        <v>24</v>
      </c>
      <c r="C24" s="81">
        <v>30</v>
      </c>
      <c r="D24" s="79">
        <v>1269.73935944</v>
      </c>
      <c r="E24" s="84">
        <f t="shared" si="0"/>
        <v>0.11120214393868322</v>
      </c>
      <c r="F24" s="81">
        <v>33</v>
      </c>
      <c r="G24" s="79">
        <v>1337.16204453</v>
      </c>
      <c r="H24" s="84">
        <v>0.11877599410592499</v>
      </c>
      <c r="I24" s="42">
        <f t="shared" si="1"/>
        <v>-67.42268508999996</v>
      </c>
      <c r="J24" s="85">
        <f t="shared" si="2"/>
        <v>-5.0422224715253865</v>
      </c>
      <c r="K24" s="79">
        <v>1337.16204453</v>
      </c>
      <c r="L24" s="84">
        <v>0.11877599410592499</v>
      </c>
      <c r="M24" s="42">
        <f t="shared" si="3"/>
        <v>-67.42268508999996</v>
      </c>
      <c r="N24" s="90">
        <f t="shared" si="4"/>
        <v>-5.0422224715253865</v>
      </c>
      <c r="O24" s="91"/>
      <c r="P24" s="27" t="s">
        <v>79</v>
      </c>
      <c r="Q24" s="1"/>
      <c r="R24" s="1"/>
      <c r="S24" s="1"/>
      <c r="T24" s="1"/>
    </row>
    <row r="25" spans="1:20" ht="21.75">
      <c r="A25" s="67">
        <v>18</v>
      </c>
      <c r="B25" s="80" t="s">
        <v>76</v>
      </c>
      <c r="C25" s="81">
        <v>27</v>
      </c>
      <c r="D25" s="61">
        <v>3006.63036279</v>
      </c>
      <c r="E25" s="83">
        <f t="shared" si="0"/>
        <v>0.2633168294639983</v>
      </c>
      <c r="F25" s="82">
        <v>27</v>
      </c>
      <c r="G25" s="61">
        <v>3055.83562934</v>
      </c>
      <c r="H25" s="84">
        <v>0.27144048560452555</v>
      </c>
      <c r="I25" s="42">
        <f t="shared" si="1"/>
        <v>-49.20526655000003</v>
      </c>
      <c r="J25" s="85">
        <f t="shared" si="2"/>
        <v>-1.6102065856411063</v>
      </c>
      <c r="K25" s="88">
        <v>3055.83562934</v>
      </c>
      <c r="L25" s="84">
        <v>0.27144048560452555</v>
      </c>
      <c r="M25" s="42">
        <f t="shared" si="3"/>
        <v>-49.20526655000003</v>
      </c>
      <c r="N25" s="90">
        <f t="shared" si="4"/>
        <v>-1.6102065856411063</v>
      </c>
      <c r="O25" s="91"/>
      <c r="P25" s="27" t="s">
        <v>78</v>
      </c>
      <c r="Q25" s="1"/>
      <c r="R25" s="1"/>
      <c r="S25" s="1"/>
      <c r="T25" s="1"/>
    </row>
    <row r="26" spans="1:20" ht="21.75">
      <c r="A26" s="67">
        <v>19</v>
      </c>
      <c r="B26" s="31" t="s">
        <v>30</v>
      </c>
      <c r="C26" s="82">
        <v>125</v>
      </c>
      <c r="D26" s="78">
        <v>17661.88170992</v>
      </c>
      <c r="E26" s="84">
        <f t="shared" si="0"/>
        <v>1.5468049387716318</v>
      </c>
      <c r="F26" s="81">
        <v>125</v>
      </c>
      <c r="G26" s="78">
        <v>17605.81726247</v>
      </c>
      <c r="H26" s="84">
        <v>1.5638706288078554</v>
      </c>
      <c r="I26" s="42">
        <f t="shared" si="1"/>
        <v>56.06444745000044</v>
      </c>
      <c r="J26" s="85">
        <f t="shared" si="2"/>
        <v>0.31844274318075544</v>
      </c>
      <c r="K26" s="86">
        <v>17605.81726247</v>
      </c>
      <c r="L26" s="84">
        <v>1.5638706288078554</v>
      </c>
      <c r="M26" s="42">
        <f t="shared" si="3"/>
        <v>56.06444745000044</v>
      </c>
      <c r="N26" s="90">
        <f t="shared" si="4"/>
        <v>0.31844274318075544</v>
      </c>
      <c r="O26" s="91"/>
      <c r="P26" s="27" t="s">
        <v>47</v>
      </c>
      <c r="Q26" s="1"/>
      <c r="R26" s="1"/>
      <c r="S26" s="1"/>
      <c r="T26" s="1"/>
    </row>
    <row r="27" spans="1:20" ht="21.75">
      <c r="A27" s="67">
        <v>20</v>
      </c>
      <c r="B27" s="80" t="s">
        <v>32</v>
      </c>
      <c r="C27" s="81">
        <v>103</v>
      </c>
      <c r="D27" s="78">
        <v>1907.090903</v>
      </c>
      <c r="E27" s="84">
        <f t="shared" si="0"/>
        <v>0.16702057435873366</v>
      </c>
      <c r="F27" s="81">
        <v>99</v>
      </c>
      <c r="G27" s="78">
        <v>1950.51367176</v>
      </c>
      <c r="H27" s="84">
        <v>0.17325813376786595</v>
      </c>
      <c r="I27" s="42">
        <f t="shared" si="1"/>
        <v>-43.422768760000054</v>
      </c>
      <c r="J27" s="85">
        <f t="shared" si="2"/>
        <v>-2.2262222197508894</v>
      </c>
      <c r="K27" s="86">
        <v>1950.51367176</v>
      </c>
      <c r="L27" s="83">
        <v>0.17325813376786595</v>
      </c>
      <c r="M27" s="89">
        <f t="shared" si="3"/>
        <v>-43.422768760000054</v>
      </c>
      <c r="N27" s="90">
        <f t="shared" si="4"/>
        <v>-2.2262222197508894</v>
      </c>
      <c r="O27" s="91"/>
      <c r="P27" s="27" t="s">
        <v>48</v>
      </c>
      <c r="Q27" s="1"/>
      <c r="R27" s="1"/>
      <c r="S27" s="1"/>
      <c r="T27" s="1"/>
    </row>
    <row r="28" spans="1:20" ht="21.75">
      <c r="A28" s="11">
        <v>21</v>
      </c>
      <c r="B28" s="29" t="s">
        <v>53</v>
      </c>
      <c r="C28" s="44">
        <v>113</v>
      </c>
      <c r="D28" s="45">
        <v>11270.67109679</v>
      </c>
      <c r="E28" s="74">
        <f t="shared" si="0"/>
        <v>0.9870709136271542</v>
      </c>
      <c r="F28" s="44">
        <v>118</v>
      </c>
      <c r="G28" s="45">
        <v>11984.16286714</v>
      </c>
      <c r="H28" s="74">
        <v>1.064516349304686</v>
      </c>
      <c r="I28" s="75">
        <f t="shared" si="1"/>
        <v>-713.4917703499996</v>
      </c>
      <c r="J28" s="76">
        <f t="shared" si="2"/>
        <v>-5.953622111614987</v>
      </c>
      <c r="K28" s="45">
        <v>11984.16286714</v>
      </c>
      <c r="L28" s="74">
        <v>1.064516349304686</v>
      </c>
      <c r="M28" s="75">
        <f t="shared" si="3"/>
        <v>-713.4917703499996</v>
      </c>
      <c r="N28" s="77">
        <f t="shared" si="4"/>
        <v>-5.953622111614987</v>
      </c>
      <c r="O28" s="1"/>
      <c r="P28" s="27" t="s">
        <v>54</v>
      </c>
      <c r="Q28" s="1"/>
      <c r="R28" s="1"/>
      <c r="S28" s="1"/>
      <c r="T28" s="1"/>
    </row>
    <row r="29" spans="1:20" ht="21.75">
      <c r="A29" s="11">
        <v>22</v>
      </c>
      <c r="B29" s="28" t="s">
        <v>62</v>
      </c>
      <c r="C29" s="44">
        <v>138</v>
      </c>
      <c r="D29" s="45">
        <v>7339.37108443</v>
      </c>
      <c r="E29" s="32">
        <f t="shared" si="0"/>
        <v>0.6427727026672208</v>
      </c>
      <c r="F29" s="44">
        <v>139</v>
      </c>
      <c r="G29" s="45">
        <v>7537.86736153</v>
      </c>
      <c r="H29" s="32">
        <v>0.669565587033266</v>
      </c>
      <c r="I29" s="42">
        <f t="shared" si="1"/>
        <v>-198.49627710000004</v>
      </c>
      <c r="J29" s="43">
        <f t="shared" si="2"/>
        <v>-2.633321436684317</v>
      </c>
      <c r="K29" s="45">
        <v>7537.86736153</v>
      </c>
      <c r="L29" s="32">
        <v>0.669565587033266</v>
      </c>
      <c r="M29" s="42">
        <f t="shared" si="3"/>
        <v>-198.49627710000004</v>
      </c>
      <c r="N29" s="47">
        <f t="shared" si="4"/>
        <v>-2.633321436684317</v>
      </c>
      <c r="O29" s="1"/>
      <c r="P29" s="27" t="s">
        <v>57</v>
      </c>
      <c r="Q29" s="1"/>
      <c r="R29" s="1"/>
      <c r="S29" s="1"/>
      <c r="T29" s="1"/>
    </row>
    <row r="30" spans="1:20" ht="21.75">
      <c r="A30" s="11">
        <v>23</v>
      </c>
      <c r="B30" s="28" t="s">
        <v>58</v>
      </c>
      <c r="C30" s="44">
        <v>70</v>
      </c>
      <c r="D30" s="45">
        <v>14252.23511416</v>
      </c>
      <c r="E30" s="32">
        <f t="shared" si="0"/>
        <v>1.2481924647210774</v>
      </c>
      <c r="F30" s="44">
        <v>69</v>
      </c>
      <c r="G30" s="45">
        <v>15339.61678763</v>
      </c>
      <c r="H30" s="32">
        <v>1.3625710067137728</v>
      </c>
      <c r="I30" s="42">
        <f>(D30-G30)</f>
        <v>-1087.3816734700013</v>
      </c>
      <c r="J30" s="43">
        <f>IF(G30&lt;&gt;0,(D30-G30)/G30*100,0)</f>
        <v>-7.088714721653772</v>
      </c>
      <c r="K30" s="45">
        <v>15339.61678763</v>
      </c>
      <c r="L30" s="32">
        <v>1.3625710067137728</v>
      </c>
      <c r="M30" s="42">
        <f>D30-K30</f>
        <v>-1087.3816734700013</v>
      </c>
      <c r="N30" s="47">
        <f>IF(AND(K30=0,M30=0),"0.00",IF(K30=0,"new",(M30*100)/K30))</f>
        <v>-7.088714721653772</v>
      </c>
      <c r="O30" s="1"/>
      <c r="P30" s="27" t="s">
        <v>63</v>
      </c>
      <c r="Q30" s="1"/>
      <c r="R30" s="1"/>
      <c r="S30" s="1"/>
      <c r="T30" s="1"/>
    </row>
    <row r="31" spans="1:20" ht="22.5" thickBot="1">
      <c r="A31" s="11">
        <v>24</v>
      </c>
      <c r="B31" s="28" t="s">
        <v>72</v>
      </c>
      <c r="C31" s="44">
        <v>102</v>
      </c>
      <c r="D31" s="45">
        <v>2340.53174679</v>
      </c>
      <c r="E31" s="32">
        <f t="shared" si="0"/>
        <v>0.20498076732408174</v>
      </c>
      <c r="F31" s="44">
        <v>98</v>
      </c>
      <c r="G31" s="45">
        <v>2335.84952485</v>
      </c>
      <c r="H31" s="32">
        <v>0.20748633311187786</v>
      </c>
      <c r="I31" s="42">
        <f>(D31-G31)</f>
        <v>4.68222194000009</v>
      </c>
      <c r="J31" s="43">
        <f t="shared" si="2"/>
        <v>0.20045049521333214</v>
      </c>
      <c r="K31" s="45">
        <v>2335.84952485</v>
      </c>
      <c r="L31" s="32">
        <v>0.20748633311187786</v>
      </c>
      <c r="M31" s="42">
        <f>D31-K31</f>
        <v>4.68222194000009</v>
      </c>
      <c r="N31" s="47">
        <f t="shared" si="4"/>
        <v>0.20045049521333214</v>
      </c>
      <c r="O31" s="1"/>
      <c r="P31" s="27" t="s">
        <v>75</v>
      </c>
      <c r="Q31" s="1"/>
      <c r="R31" s="1"/>
      <c r="S31" s="1"/>
      <c r="T31" s="1"/>
    </row>
    <row r="32" spans="1:20" ht="22.5" customHeight="1" thickBot="1">
      <c r="A32" s="191" t="s">
        <v>18</v>
      </c>
      <c r="B32" s="192"/>
      <c r="C32" s="48">
        <f>SUM(C8:C31)</f>
        <v>3995</v>
      </c>
      <c r="D32" s="49">
        <f>SUM(D8:D31)</f>
        <v>1141829.927433893</v>
      </c>
      <c r="E32" s="50">
        <f>SUM(E8:E31)</f>
        <v>99.99999999999999</v>
      </c>
      <c r="F32" s="48">
        <v>4018</v>
      </c>
      <c r="G32" s="49">
        <v>1124581.317819752</v>
      </c>
      <c r="H32" s="50">
        <v>99.99999999999999</v>
      </c>
      <c r="I32" s="51">
        <f>SUM(I8:I31)</f>
        <v>16045.163774064114</v>
      </c>
      <c r="J32" s="52">
        <f>IF(G32&lt;&gt;0,(D32-G32)/G32*100,0)</f>
        <v>1.5337805582242174</v>
      </c>
      <c r="K32" s="49">
        <v>1124581.317819752</v>
      </c>
      <c r="L32" s="50">
        <v>99.99999999999999</v>
      </c>
      <c r="M32" s="51">
        <f>D32-K32</f>
        <v>17248.609614141053</v>
      </c>
      <c r="N32" s="53">
        <f>IF(AND(K32=0,M32=0),"0.00",IF(K32=0,"new",(M32*100)/K32))</f>
        <v>1.5337805582242174</v>
      </c>
      <c r="O32" s="1"/>
      <c r="P32" s="27"/>
      <c r="Q32" s="1"/>
      <c r="R32" s="1"/>
      <c r="S32" s="1"/>
      <c r="T32" s="1"/>
    </row>
    <row r="33" spans="1:20" ht="22.5" customHeight="1">
      <c r="A33" s="12"/>
      <c r="B33" s="12"/>
      <c r="C33" s="54"/>
      <c r="D33" s="54"/>
      <c r="E33" s="54"/>
      <c r="F33" s="54"/>
      <c r="G33" s="55"/>
      <c r="H33" s="55"/>
      <c r="I33" s="56"/>
      <c r="J33" s="56"/>
      <c r="K33" s="55"/>
      <c r="L33" s="55"/>
      <c r="M33" s="57"/>
      <c r="N33" s="57"/>
      <c r="O33" s="1"/>
      <c r="P33" s="1" t="s">
        <v>50</v>
      </c>
      <c r="Q33" s="1"/>
      <c r="R33" s="1"/>
      <c r="S33" s="1"/>
      <c r="T33" s="1"/>
    </row>
    <row r="34" spans="2:12" ht="21.75">
      <c r="B34" s="26" t="s">
        <v>98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19</v>
      </c>
    </row>
    <row r="35" spans="2:12" ht="21.75">
      <c r="B35" s="63"/>
      <c r="C35" s="1"/>
      <c r="D35" s="1"/>
      <c r="E35" s="1"/>
      <c r="F35" s="58"/>
      <c r="G35" s="1"/>
      <c r="H35" s="1"/>
      <c r="I35" s="1"/>
      <c r="J35" s="1"/>
      <c r="K35" s="1"/>
      <c r="L35" s="2" t="s">
        <v>20</v>
      </c>
    </row>
    <row r="36" spans="2:12" ht="21.75">
      <c r="B36" s="1" t="s">
        <v>31</v>
      </c>
      <c r="C36" s="1"/>
      <c r="D36" s="30"/>
      <c r="E36" s="1"/>
      <c r="F36" s="1"/>
      <c r="G36" s="1"/>
      <c r="H36" s="1"/>
      <c r="I36" s="1"/>
      <c r="J36" s="1"/>
      <c r="K36" s="1"/>
      <c r="L36" s="1"/>
    </row>
    <row r="37" spans="2:12" ht="21.75">
      <c r="B37" s="1" t="s">
        <v>33</v>
      </c>
      <c r="C37" s="1"/>
      <c r="D37" s="30"/>
      <c r="E37" s="1"/>
      <c r="F37" s="13"/>
      <c r="G37" s="1"/>
      <c r="H37" s="1"/>
      <c r="I37" s="1"/>
      <c r="J37" s="1"/>
      <c r="K37" s="1"/>
      <c r="L37" s="1"/>
    </row>
    <row r="38" spans="2:12" ht="21.75">
      <c r="B38" s="1" t="s">
        <v>77</v>
      </c>
      <c r="C38" s="1"/>
      <c r="D38" s="30"/>
      <c r="E38" s="1"/>
      <c r="F38" s="1"/>
      <c r="G38" s="1"/>
      <c r="H38" s="1"/>
      <c r="I38" s="1"/>
      <c r="J38" s="1"/>
      <c r="K38" s="1"/>
      <c r="L38" s="1"/>
    </row>
    <row r="39" spans="2:12" ht="21.75">
      <c r="B39" s="1" t="s">
        <v>55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61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56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64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ht="21.75">
      <c r="B43" s="1" t="s">
        <v>59</v>
      </c>
    </row>
    <row r="44" ht="21.75">
      <c r="B44" s="1" t="s">
        <v>60</v>
      </c>
    </row>
    <row r="45" ht="21.75">
      <c r="B45" s="1" t="s">
        <v>73</v>
      </c>
    </row>
    <row r="46" ht="21.75">
      <c r="B46" s="1" t="s">
        <v>74</v>
      </c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2:B32"/>
  </mergeCells>
  <conditionalFormatting sqref="J8 J10 J12 J14:J15 J22:J27 J18:J20">
    <cfRule type="cellIs" priority="10" dxfId="0" operator="greaterThanOrEqual" stopIfTrue="1">
      <formula>100</formula>
    </cfRule>
  </conditionalFormatting>
  <conditionalFormatting sqref="J9">
    <cfRule type="cellIs" priority="9" dxfId="0" operator="greaterThanOrEqual" stopIfTrue="1">
      <formula>100</formula>
    </cfRule>
  </conditionalFormatting>
  <conditionalFormatting sqref="J11">
    <cfRule type="cellIs" priority="8" dxfId="0" operator="greaterThanOrEqual" stopIfTrue="1">
      <formula>100</formula>
    </cfRule>
  </conditionalFormatting>
  <conditionalFormatting sqref="J13">
    <cfRule type="cellIs" priority="7" dxfId="0" operator="greaterThanOrEqual" stopIfTrue="1">
      <formula>100</formula>
    </cfRule>
  </conditionalFormatting>
  <conditionalFormatting sqref="J16">
    <cfRule type="cellIs" priority="6" dxfId="0" operator="greaterThanOrEqual" stopIfTrue="1">
      <formula>100</formula>
    </cfRule>
  </conditionalFormatting>
  <conditionalFormatting sqref="J17">
    <cfRule type="cellIs" priority="5" dxfId="0" operator="greaterThanOrEqual" stopIfTrue="1">
      <formula>100</formula>
    </cfRule>
  </conditionalFormatting>
  <conditionalFormatting sqref="J21">
    <cfRule type="cellIs" priority="4" dxfId="0" operator="greaterThanOrEqual" stopIfTrue="1">
      <formula>100</formula>
    </cfRule>
  </conditionalFormatting>
  <conditionalFormatting sqref="J29 J31">
    <cfRule type="cellIs" priority="3" dxfId="0" operator="greaterThanOrEqual" stopIfTrue="1">
      <formula>100</formula>
    </cfRule>
  </conditionalFormatting>
  <conditionalFormatting sqref="J28">
    <cfRule type="cellIs" priority="2" dxfId="0" operator="greaterThanOrEqual" stopIfTrue="1">
      <formula>100</formula>
    </cfRule>
  </conditionalFormatting>
  <conditionalFormatting sqref="J30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23" max="23" width="17.00390625" style="0" bestFit="1" customWidth="1"/>
  </cols>
  <sheetData>
    <row r="1" spans="1:16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  <c r="P1" s="1"/>
    </row>
    <row r="2" spans="1:16" ht="23.25">
      <c r="A2" s="193" t="s">
        <v>101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  <c r="P2" s="1"/>
    </row>
    <row r="3" spans="1:16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  <c r="P3" s="1"/>
    </row>
    <row r="4" spans="1:16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  <c r="P4" s="1"/>
    </row>
    <row r="5" spans="1:16" ht="22.5" customHeight="1" thickBot="1">
      <c r="A5" s="195"/>
      <c r="B5" s="198"/>
      <c r="C5" s="188" t="s">
        <v>99</v>
      </c>
      <c r="D5" s="189"/>
      <c r="E5" s="190"/>
      <c r="F5" s="188" t="s">
        <v>84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  <c r="P5" s="1"/>
    </row>
    <row r="6" spans="1:16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 t="s">
        <v>49</v>
      </c>
    </row>
    <row r="8" spans="1:16" ht="21.75">
      <c r="A8" s="11">
        <v>1</v>
      </c>
      <c r="B8" s="28" t="s">
        <v>15</v>
      </c>
      <c r="C8" s="40">
        <v>242</v>
      </c>
      <c r="D8" s="41">
        <v>504046.86732216</v>
      </c>
      <c r="E8" s="32">
        <f aca="true" t="shared" si="0" ref="E8:E31">(D8*$A$58)/$D$32</f>
        <v>44.49714024785756</v>
      </c>
      <c r="F8" s="40">
        <v>259</v>
      </c>
      <c r="G8" s="41">
        <v>498321.36492066</v>
      </c>
      <c r="H8" s="32">
        <v>43.64234575989519</v>
      </c>
      <c r="I8" s="42">
        <f aca="true" t="shared" si="1" ref="I8:I29">(D8-G8)</f>
        <v>5725.502401500009</v>
      </c>
      <c r="J8" s="43">
        <f aca="true" t="shared" si="2" ref="J8:J31">IF(G8&lt;&gt;0,(D8-G8)/G8*100,0)</f>
        <v>1.1489578421771245</v>
      </c>
      <c r="K8" s="41">
        <v>488375.83568141</v>
      </c>
      <c r="L8" s="32">
        <v>43.38092426244447</v>
      </c>
      <c r="M8" s="42">
        <f aca="true" t="shared" si="3" ref="M8:M29">D8-K8</f>
        <v>15671.031640750007</v>
      </c>
      <c r="N8" s="43">
        <f aca="true" t="shared" si="4" ref="N8:N31">IF(AND(K8=0,M8=0),"0.00",IF(K8=0,"new",(M8*100)/K8))</f>
        <v>3.2088056975392494</v>
      </c>
      <c r="O8" s="1"/>
      <c r="P8" s="27" t="s">
        <v>34</v>
      </c>
    </row>
    <row r="9" spans="1:16" ht="21.75">
      <c r="A9" s="11">
        <v>2</v>
      </c>
      <c r="B9" s="28" t="s">
        <v>10</v>
      </c>
      <c r="C9" s="44">
        <v>842</v>
      </c>
      <c r="D9" s="45">
        <v>172097.172634345</v>
      </c>
      <c r="E9" s="32">
        <f t="shared" si="0"/>
        <v>15.192698384683586</v>
      </c>
      <c r="F9" s="44">
        <v>831</v>
      </c>
      <c r="G9" s="45">
        <v>172473.460979513</v>
      </c>
      <c r="H9" s="32">
        <v>15.105004417525084</v>
      </c>
      <c r="I9" s="42">
        <f t="shared" si="1"/>
        <v>-376.28834516799543</v>
      </c>
      <c r="J9" s="43">
        <f t="shared" si="2"/>
        <v>-0.21817173670138865</v>
      </c>
      <c r="K9" s="45">
        <v>167945.875199369</v>
      </c>
      <c r="L9" s="32">
        <v>14.918115844221543</v>
      </c>
      <c r="M9" s="42">
        <f t="shared" si="3"/>
        <v>4151.297434976004</v>
      </c>
      <c r="N9" s="43">
        <f t="shared" si="4"/>
        <v>2.471806723474445</v>
      </c>
      <c r="O9" s="1"/>
      <c r="P9" s="27" t="s">
        <v>35</v>
      </c>
    </row>
    <row r="10" spans="1:16" ht="21.75">
      <c r="A10" s="11">
        <v>3</v>
      </c>
      <c r="B10" s="28" t="s">
        <v>27</v>
      </c>
      <c r="C10" s="44">
        <v>177</v>
      </c>
      <c r="D10" s="45">
        <v>39151.66617437</v>
      </c>
      <c r="E10" s="32">
        <f t="shared" si="0"/>
        <v>3.4562999864549524</v>
      </c>
      <c r="F10" s="44">
        <v>176</v>
      </c>
      <c r="G10" s="45">
        <v>39712.36348539</v>
      </c>
      <c r="H10" s="32">
        <v>3.4779578404148257</v>
      </c>
      <c r="I10" s="42">
        <f t="shared" si="1"/>
        <v>-560.6973110199979</v>
      </c>
      <c r="J10" s="43">
        <f t="shared" si="2"/>
        <v>-1.4118960993753895</v>
      </c>
      <c r="K10" s="45">
        <v>40441.9838588</v>
      </c>
      <c r="L10" s="32">
        <v>3.5923371113432556</v>
      </c>
      <c r="M10" s="42">
        <f t="shared" si="3"/>
        <v>-1290.317684429996</v>
      </c>
      <c r="N10" s="43">
        <f t="shared" si="4"/>
        <v>-3.1905400312087524</v>
      </c>
      <c r="O10" s="1"/>
      <c r="P10" s="27" t="s">
        <v>36</v>
      </c>
    </row>
    <row r="11" spans="1:23" ht="21.75">
      <c r="A11" s="11">
        <v>4</v>
      </c>
      <c r="B11" s="28" t="s">
        <v>29</v>
      </c>
      <c r="C11" s="44">
        <v>52</v>
      </c>
      <c r="D11" s="45">
        <v>112064.93469739</v>
      </c>
      <c r="E11" s="32">
        <f t="shared" si="0"/>
        <v>9.893066378110452</v>
      </c>
      <c r="F11" s="44">
        <v>54</v>
      </c>
      <c r="G11" s="45">
        <v>116119.59522492</v>
      </c>
      <c r="H11" s="32">
        <v>10.16960516054111</v>
      </c>
      <c r="I11" s="42">
        <f t="shared" si="1"/>
        <v>-4054.66052753001</v>
      </c>
      <c r="J11" s="43">
        <f t="shared" si="2"/>
        <v>-3.491796987128882</v>
      </c>
      <c r="K11" s="45">
        <v>113158.17635262</v>
      </c>
      <c r="L11" s="32">
        <v>10.051492967870034</v>
      </c>
      <c r="M11" s="42">
        <f t="shared" si="3"/>
        <v>-1093.2416552299983</v>
      </c>
      <c r="N11" s="43">
        <f t="shared" si="4"/>
        <v>-0.9661181281529958</v>
      </c>
      <c r="O11" s="1"/>
      <c r="P11" s="27" t="s">
        <v>37</v>
      </c>
      <c r="W11" s="92"/>
    </row>
    <row r="12" spans="1:23" ht="21.75">
      <c r="A12" s="11">
        <v>5</v>
      </c>
      <c r="B12" s="28" t="s">
        <v>12</v>
      </c>
      <c r="C12" s="44">
        <v>64</v>
      </c>
      <c r="D12" s="45">
        <v>17399.41845457</v>
      </c>
      <c r="E12" s="32">
        <f t="shared" si="0"/>
        <v>1.5360166155130952</v>
      </c>
      <c r="F12" s="44">
        <v>63</v>
      </c>
      <c r="G12" s="45">
        <v>18435.29895162</v>
      </c>
      <c r="H12" s="32">
        <v>1.6145398284533334</v>
      </c>
      <c r="I12" s="42">
        <f t="shared" si="1"/>
        <v>-1035.8804970499987</v>
      </c>
      <c r="J12" s="43">
        <f t="shared" si="2"/>
        <v>-5.619005689945542</v>
      </c>
      <c r="K12" s="45">
        <v>18512.84676929</v>
      </c>
      <c r="L12" s="32">
        <v>1.6444392717757463</v>
      </c>
      <c r="M12" s="42">
        <f t="shared" si="3"/>
        <v>-1113.4283147200003</v>
      </c>
      <c r="N12" s="43">
        <f t="shared" si="4"/>
        <v>-6.014354942790369</v>
      </c>
      <c r="O12" s="1"/>
      <c r="P12" s="27" t="s">
        <v>38</v>
      </c>
      <c r="W12" s="92"/>
    </row>
    <row r="13" spans="1:23" ht="21.75">
      <c r="A13" s="11">
        <v>6</v>
      </c>
      <c r="B13" s="29" t="s">
        <v>65</v>
      </c>
      <c r="C13" s="44">
        <v>442</v>
      </c>
      <c r="D13" s="45">
        <v>36932.66780385</v>
      </c>
      <c r="E13" s="32">
        <f t="shared" si="0"/>
        <v>3.26040732625975</v>
      </c>
      <c r="F13" s="44">
        <v>433</v>
      </c>
      <c r="G13" s="45">
        <v>38581.34601654</v>
      </c>
      <c r="H13" s="32">
        <v>3.378904781664491</v>
      </c>
      <c r="I13" s="42">
        <f t="shared" si="1"/>
        <v>-1648.6782126899998</v>
      </c>
      <c r="J13" s="43">
        <f t="shared" si="2"/>
        <v>-4.273252187684701</v>
      </c>
      <c r="K13" s="45">
        <v>39365.5864218699</v>
      </c>
      <c r="L13" s="32">
        <v>3.4967240357646854</v>
      </c>
      <c r="M13" s="42">
        <f t="shared" si="3"/>
        <v>-2432.918618019896</v>
      </c>
      <c r="N13" s="43">
        <f t="shared" si="4"/>
        <v>-6.180318494298529</v>
      </c>
      <c r="O13" s="1"/>
      <c r="P13" s="27" t="s">
        <v>39</v>
      </c>
      <c r="W13" s="93"/>
    </row>
    <row r="14" spans="1:16" ht="21.75">
      <c r="A14" s="11">
        <v>7</v>
      </c>
      <c r="B14" s="28" t="s">
        <v>11</v>
      </c>
      <c r="C14" s="44">
        <v>244</v>
      </c>
      <c r="D14" s="60">
        <v>55856.31794056</v>
      </c>
      <c r="E14" s="32">
        <f t="shared" si="0"/>
        <v>4.930982760262758</v>
      </c>
      <c r="F14" s="44">
        <v>249</v>
      </c>
      <c r="G14" s="60">
        <v>56860.29085803</v>
      </c>
      <c r="H14" s="32">
        <v>4.979751317765488</v>
      </c>
      <c r="I14" s="42">
        <f t="shared" si="1"/>
        <v>-1003.9729174699969</v>
      </c>
      <c r="J14" s="43">
        <f t="shared" si="2"/>
        <v>-1.7656837527910967</v>
      </c>
      <c r="K14" s="60">
        <v>56824.62039872</v>
      </c>
      <c r="L14" s="32">
        <v>5.047556356508864</v>
      </c>
      <c r="M14" s="42">
        <f t="shared" si="3"/>
        <v>-968.3024581599966</v>
      </c>
      <c r="N14" s="43">
        <f t="shared" si="4"/>
        <v>-1.7040192285768583</v>
      </c>
      <c r="O14" s="1"/>
      <c r="P14" s="27" t="s">
        <v>40</v>
      </c>
    </row>
    <row r="15" spans="1:16" ht="21.75">
      <c r="A15" s="11">
        <v>8</v>
      </c>
      <c r="B15" s="29" t="s">
        <v>13</v>
      </c>
      <c r="C15" s="44">
        <v>83</v>
      </c>
      <c r="D15" s="45">
        <v>70992.12322876</v>
      </c>
      <c r="E15" s="32">
        <f t="shared" si="0"/>
        <v>6.2671681317767005</v>
      </c>
      <c r="F15" s="44">
        <v>84</v>
      </c>
      <c r="G15" s="45">
        <v>73493.18599542</v>
      </c>
      <c r="H15" s="32">
        <v>6.436438932773982</v>
      </c>
      <c r="I15" s="42">
        <f t="shared" si="1"/>
        <v>-2501.062766660005</v>
      </c>
      <c r="J15" s="43">
        <f t="shared" si="2"/>
        <v>-3.4031219803368815</v>
      </c>
      <c r="K15" s="45">
        <v>74451.71634183</v>
      </c>
      <c r="L15" s="32">
        <v>6.61331710510932</v>
      </c>
      <c r="M15" s="42">
        <f t="shared" si="3"/>
        <v>-3459.5931130700046</v>
      </c>
      <c r="N15" s="43">
        <f t="shared" si="4"/>
        <v>-4.646760723669528</v>
      </c>
      <c r="O15" s="1"/>
      <c r="P15" s="27" t="s">
        <v>41</v>
      </c>
    </row>
    <row r="16" spans="1:16" ht="21.75">
      <c r="A16" s="11">
        <v>9</v>
      </c>
      <c r="B16" s="28" t="s">
        <v>23</v>
      </c>
      <c r="C16" s="44">
        <v>62</v>
      </c>
      <c r="D16" s="65">
        <v>22631.0067374</v>
      </c>
      <c r="E16" s="32">
        <f t="shared" si="0"/>
        <v>1.9978600126893884</v>
      </c>
      <c r="F16" s="44">
        <v>65</v>
      </c>
      <c r="G16" s="45">
        <v>24667.70648284</v>
      </c>
      <c r="H16" s="32">
        <v>2.1603660834391776</v>
      </c>
      <c r="I16" s="42">
        <f t="shared" si="1"/>
        <v>-2036.6997454400007</v>
      </c>
      <c r="J16" s="43">
        <f t="shared" si="2"/>
        <v>-8.256542807726463</v>
      </c>
      <c r="K16" s="45">
        <v>19387.7094341</v>
      </c>
      <c r="L16" s="32">
        <v>1.7221506330457192</v>
      </c>
      <c r="M16" s="42">
        <f t="shared" si="3"/>
        <v>3243.297303299998</v>
      </c>
      <c r="N16" s="43">
        <f t="shared" si="4"/>
        <v>16.728625495054803</v>
      </c>
      <c r="O16" s="1"/>
      <c r="P16" s="27" t="s">
        <v>42</v>
      </c>
    </row>
    <row r="17" spans="1:20" ht="21.75">
      <c r="A17" s="11">
        <v>10</v>
      </c>
      <c r="B17" s="28" t="s">
        <v>14</v>
      </c>
      <c r="C17" s="44">
        <v>59</v>
      </c>
      <c r="D17" s="64">
        <v>7939.24665457</v>
      </c>
      <c r="E17" s="32">
        <f t="shared" si="0"/>
        <v>0.7008748486575582</v>
      </c>
      <c r="F17" s="44">
        <v>59</v>
      </c>
      <c r="G17" s="59">
        <v>8284.14500281</v>
      </c>
      <c r="H17" s="32">
        <v>0.7255147902304054</v>
      </c>
      <c r="I17" s="42">
        <f t="shared" si="1"/>
        <v>-344.8983482400008</v>
      </c>
      <c r="J17" s="43">
        <f t="shared" si="2"/>
        <v>-4.163354795491997</v>
      </c>
      <c r="K17" s="59">
        <v>8460.45872786</v>
      </c>
      <c r="L17" s="32">
        <v>0.7515165421457454</v>
      </c>
      <c r="M17" s="42">
        <f t="shared" si="3"/>
        <v>-521.2120732899994</v>
      </c>
      <c r="N17" s="46">
        <f t="shared" si="4"/>
        <v>-6.160565166208612</v>
      </c>
      <c r="O17" s="1"/>
      <c r="P17" s="27" t="s">
        <v>43</v>
      </c>
      <c r="Q17" s="1"/>
      <c r="R17" s="1"/>
      <c r="S17" s="1"/>
      <c r="T17" s="1"/>
    </row>
    <row r="18" spans="1:20" ht="21.75">
      <c r="A18" s="11">
        <v>11</v>
      </c>
      <c r="B18" s="28" t="s">
        <v>51</v>
      </c>
      <c r="C18" s="44">
        <v>217</v>
      </c>
      <c r="D18" s="45">
        <v>6553.73998069</v>
      </c>
      <c r="E18" s="32">
        <f t="shared" si="0"/>
        <v>0.5785626416409498</v>
      </c>
      <c r="F18" s="44">
        <v>216</v>
      </c>
      <c r="G18" s="45">
        <v>6602.96641511</v>
      </c>
      <c r="H18" s="32">
        <v>0.5782793265849377</v>
      </c>
      <c r="I18" s="42">
        <f t="shared" si="1"/>
        <v>-49.22643441999935</v>
      </c>
      <c r="J18" s="43">
        <f t="shared" si="2"/>
        <v>-0.7455199879156024</v>
      </c>
      <c r="K18" s="45">
        <v>6675.74643967</v>
      </c>
      <c r="L18" s="32">
        <v>0.5929860356226286</v>
      </c>
      <c r="M18" s="42">
        <f t="shared" si="3"/>
        <v>-122.00645897999948</v>
      </c>
      <c r="N18" s="43">
        <f t="shared" si="4"/>
        <v>-1.8276077451801869</v>
      </c>
      <c r="O18" s="1"/>
      <c r="P18" s="27" t="s">
        <v>52</v>
      </c>
      <c r="Q18" s="1"/>
      <c r="R18" s="1"/>
      <c r="S18" s="1"/>
      <c r="T18" s="1"/>
    </row>
    <row r="19" spans="1:20" ht="21.75">
      <c r="A19" s="11">
        <v>12</v>
      </c>
      <c r="B19" s="28" t="s">
        <v>28</v>
      </c>
      <c r="C19" s="44">
        <v>768</v>
      </c>
      <c r="D19" s="62">
        <v>20996.89714506</v>
      </c>
      <c r="E19" s="32">
        <f t="shared" si="0"/>
        <v>1.8536011978354752</v>
      </c>
      <c r="F19" s="44">
        <v>785</v>
      </c>
      <c r="G19" s="62">
        <v>22879.43514491</v>
      </c>
      <c r="H19" s="32">
        <v>2.003751574135774</v>
      </c>
      <c r="I19" s="42">
        <f t="shared" si="1"/>
        <v>-1882.5379998499993</v>
      </c>
      <c r="J19" s="43">
        <f t="shared" si="2"/>
        <v>-8.228079006001197</v>
      </c>
      <c r="K19" s="62">
        <v>24521.43455684</v>
      </c>
      <c r="L19" s="32">
        <v>2.178163655113161</v>
      </c>
      <c r="M19" s="42">
        <f t="shared" si="3"/>
        <v>-3524.5374117799984</v>
      </c>
      <c r="N19" s="46">
        <f t="shared" si="4"/>
        <v>-14.373292082933482</v>
      </c>
      <c r="O19" s="1"/>
      <c r="P19" s="27" t="s">
        <v>44</v>
      </c>
      <c r="Q19" s="1"/>
      <c r="R19" s="1"/>
      <c r="S19" s="1"/>
      <c r="T19" s="33"/>
    </row>
    <row r="20" spans="1:20" ht="21.75">
      <c r="A20" s="11">
        <v>13</v>
      </c>
      <c r="B20" s="28" t="s">
        <v>16</v>
      </c>
      <c r="C20" s="44">
        <v>1</v>
      </c>
      <c r="D20" s="66">
        <v>2567.21644302</v>
      </c>
      <c r="E20" s="32">
        <f t="shared" si="0"/>
        <v>0.22663327066896496</v>
      </c>
      <c r="F20" s="44">
        <v>1</v>
      </c>
      <c r="G20" s="45">
        <v>2648.03173277</v>
      </c>
      <c r="H20" s="32">
        <v>0.23191122155302848</v>
      </c>
      <c r="I20" s="42">
        <f t="shared" si="1"/>
        <v>-80.81528974999992</v>
      </c>
      <c r="J20" s="43">
        <f t="shared" si="2"/>
        <v>-3.051900351113326</v>
      </c>
      <c r="K20" s="45">
        <v>2621.72684352</v>
      </c>
      <c r="L20" s="32">
        <v>0.23287993656949066</v>
      </c>
      <c r="M20" s="42">
        <f t="shared" si="3"/>
        <v>-54.51040049999983</v>
      </c>
      <c r="N20" s="46">
        <f t="shared" si="4"/>
        <v>-2.079179249155214</v>
      </c>
      <c r="O20" s="1"/>
      <c r="P20" s="27" t="s">
        <v>45</v>
      </c>
      <c r="Q20" s="1"/>
      <c r="R20" s="1"/>
      <c r="S20" s="1"/>
      <c r="T20" s="1"/>
    </row>
    <row r="21" spans="1:20" ht="21.75">
      <c r="A21" s="11">
        <v>14</v>
      </c>
      <c r="B21" s="68" t="s">
        <v>66</v>
      </c>
      <c r="C21" s="69">
        <v>3</v>
      </c>
      <c r="D21" s="70">
        <v>3257.06051058</v>
      </c>
      <c r="E21" s="71">
        <f t="shared" si="0"/>
        <v>0.28753254455285665</v>
      </c>
      <c r="F21" s="69">
        <v>3</v>
      </c>
      <c r="G21" s="70">
        <v>3569.41117881</v>
      </c>
      <c r="H21" s="71">
        <v>0.3126044512453588</v>
      </c>
      <c r="I21" s="72">
        <f t="shared" si="1"/>
        <v>-312.3506682299999</v>
      </c>
      <c r="J21" s="73">
        <f t="shared" si="2"/>
        <v>-8.750761752646664</v>
      </c>
      <c r="K21" s="70">
        <v>3722.66887495</v>
      </c>
      <c r="L21" s="71">
        <v>0.3306732330297245</v>
      </c>
      <c r="M21" s="72">
        <f t="shared" si="3"/>
        <v>-465.6083643699999</v>
      </c>
      <c r="N21" s="47">
        <f t="shared" si="4"/>
        <v>-12.507380592002118</v>
      </c>
      <c r="O21" s="1"/>
      <c r="P21" s="27" t="s">
        <v>67</v>
      </c>
      <c r="Q21" s="1"/>
      <c r="R21" s="1"/>
      <c r="S21" s="1"/>
      <c r="T21" s="1"/>
    </row>
    <row r="22" spans="1:20" ht="21.75">
      <c r="A22" s="67">
        <v>15</v>
      </c>
      <c r="B22" s="80" t="s">
        <v>68</v>
      </c>
      <c r="C22" s="81">
        <v>4</v>
      </c>
      <c r="D22" s="78">
        <v>27.65525972</v>
      </c>
      <c r="E22" s="83">
        <f t="shared" si="0"/>
        <v>0.002441399897770309</v>
      </c>
      <c r="F22" s="82">
        <v>0</v>
      </c>
      <c r="G22" s="78">
        <v>0</v>
      </c>
      <c r="H22" s="84">
        <v>0</v>
      </c>
      <c r="I22" s="42">
        <f t="shared" si="1"/>
        <v>27.65525972</v>
      </c>
      <c r="J22" s="85">
        <f t="shared" si="2"/>
        <v>0</v>
      </c>
      <c r="K22" s="86">
        <v>0</v>
      </c>
      <c r="L22" s="84">
        <v>0</v>
      </c>
      <c r="M22" s="42">
        <f t="shared" si="3"/>
        <v>27.65525972</v>
      </c>
      <c r="N22" s="90" t="str">
        <f t="shared" si="4"/>
        <v>new</v>
      </c>
      <c r="O22" s="91"/>
      <c r="P22" s="27" t="s">
        <v>69</v>
      </c>
      <c r="Q22" s="1"/>
      <c r="R22" s="1"/>
      <c r="S22" s="1"/>
      <c r="T22" s="1"/>
    </row>
    <row r="23" spans="1:20" ht="21.75">
      <c r="A23" s="11">
        <v>16</v>
      </c>
      <c r="B23" s="31" t="s">
        <v>17</v>
      </c>
      <c r="C23" s="82">
        <v>9</v>
      </c>
      <c r="D23" s="78">
        <v>121.86380768</v>
      </c>
      <c r="E23" s="83">
        <f t="shared" si="0"/>
        <v>0.010758108606613099</v>
      </c>
      <c r="F23" s="82">
        <v>9</v>
      </c>
      <c r="G23" s="78">
        <v>133.17366723</v>
      </c>
      <c r="H23" s="84">
        <v>0.011663178905223621</v>
      </c>
      <c r="I23" s="42">
        <f t="shared" si="1"/>
        <v>-11.309859550000013</v>
      </c>
      <c r="J23" s="85">
        <f t="shared" si="2"/>
        <v>-8.492564472574832</v>
      </c>
      <c r="K23" s="86">
        <v>171.55260973</v>
      </c>
      <c r="L23" s="84">
        <v>0.015238490985816621</v>
      </c>
      <c r="M23" s="42">
        <f t="shared" si="3"/>
        <v>-49.68880205000001</v>
      </c>
      <c r="N23" s="46">
        <f t="shared" si="4"/>
        <v>-28.96417730292957</v>
      </c>
      <c r="O23" s="1"/>
      <c r="P23" s="27" t="s">
        <v>46</v>
      </c>
      <c r="Q23" s="1"/>
      <c r="R23" s="1"/>
      <c r="S23" s="1"/>
      <c r="T23" s="1"/>
    </row>
    <row r="24" spans="1:20" ht="21.75">
      <c r="A24" s="67">
        <v>17</v>
      </c>
      <c r="B24" s="80" t="s">
        <v>24</v>
      </c>
      <c r="C24" s="81">
        <v>30</v>
      </c>
      <c r="D24" s="79">
        <v>1214.33528821</v>
      </c>
      <c r="E24" s="84">
        <f t="shared" si="0"/>
        <v>0.10720123688987625</v>
      </c>
      <c r="F24" s="81">
        <v>30</v>
      </c>
      <c r="G24" s="79">
        <v>1269.73935944</v>
      </c>
      <c r="H24" s="84">
        <v>0.11120214393868322</v>
      </c>
      <c r="I24" s="42">
        <f t="shared" si="1"/>
        <v>-55.40407123</v>
      </c>
      <c r="J24" s="85">
        <f t="shared" si="2"/>
        <v>-4.3634207932591105</v>
      </c>
      <c r="K24" s="87">
        <v>1337.16204453</v>
      </c>
      <c r="L24" s="84">
        <v>0.11877599410592499</v>
      </c>
      <c r="M24" s="42">
        <f t="shared" si="3"/>
        <v>-122.82675631999996</v>
      </c>
      <c r="N24" s="90">
        <f t="shared" si="4"/>
        <v>-9.185629881019574</v>
      </c>
      <c r="O24" s="91"/>
      <c r="P24" s="27" t="s">
        <v>79</v>
      </c>
      <c r="Q24" s="1"/>
      <c r="R24" s="1"/>
      <c r="S24" s="1"/>
      <c r="T24" s="1"/>
    </row>
    <row r="25" spans="1:20" ht="21.75">
      <c r="A25" s="67">
        <v>18</v>
      </c>
      <c r="B25" s="80" t="s">
        <v>76</v>
      </c>
      <c r="C25" s="81">
        <v>26</v>
      </c>
      <c r="D25" s="61">
        <v>2814.27270166</v>
      </c>
      <c r="E25" s="83">
        <f t="shared" si="0"/>
        <v>0.2484433397369842</v>
      </c>
      <c r="F25" s="82">
        <v>27</v>
      </c>
      <c r="G25" s="61">
        <v>3006.63036279</v>
      </c>
      <c r="H25" s="84">
        <v>0.2633168294639983</v>
      </c>
      <c r="I25" s="42">
        <f t="shared" si="1"/>
        <v>-192.35766113</v>
      </c>
      <c r="J25" s="85">
        <f t="shared" si="2"/>
        <v>-6.397782165397341</v>
      </c>
      <c r="K25" s="88">
        <v>3055.83562934</v>
      </c>
      <c r="L25" s="84">
        <v>0.27144048560452555</v>
      </c>
      <c r="M25" s="42">
        <f t="shared" si="3"/>
        <v>-241.56292768000003</v>
      </c>
      <c r="N25" s="90">
        <f t="shared" si="4"/>
        <v>-7.904971241276247</v>
      </c>
      <c r="O25" s="91"/>
      <c r="P25" s="27" t="s">
        <v>78</v>
      </c>
      <c r="Q25" s="1"/>
      <c r="R25" s="1"/>
      <c r="S25" s="1"/>
      <c r="T25" s="1"/>
    </row>
    <row r="26" spans="1:20" ht="21.75">
      <c r="A26" s="67">
        <v>19</v>
      </c>
      <c r="B26" s="31" t="s">
        <v>30</v>
      </c>
      <c r="C26" s="82">
        <v>123</v>
      </c>
      <c r="D26" s="78">
        <v>17611.53370079</v>
      </c>
      <c r="E26" s="84">
        <f t="shared" si="0"/>
        <v>1.5547421001290478</v>
      </c>
      <c r="F26" s="81">
        <v>125</v>
      </c>
      <c r="G26" s="78">
        <v>17661.88170992</v>
      </c>
      <c r="H26" s="84">
        <v>1.5468049387716318</v>
      </c>
      <c r="I26" s="42">
        <f t="shared" si="1"/>
        <v>-50.34800912999708</v>
      </c>
      <c r="J26" s="85">
        <f t="shared" si="2"/>
        <v>-0.2850659400675215</v>
      </c>
      <c r="K26" s="86">
        <v>17605.81726247</v>
      </c>
      <c r="L26" s="84">
        <v>1.5638706288078554</v>
      </c>
      <c r="M26" s="42">
        <f t="shared" si="3"/>
        <v>5.716438320003363</v>
      </c>
      <c r="N26" s="90">
        <f t="shared" si="4"/>
        <v>0.03246903131380893</v>
      </c>
      <c r="O26" s="91"/>
      <c r="P26" s="27" t="s">
        <v>47</v>
      </c>
      <c r="Q26" s="1"/>
      <c r="R26" s="1"/>
      <c r="S26" s="1"/>
      <c r="T26" s="1"/>
    </row>
    <row r="27" spans="1:20" ht="21.75">
      <c r="A27" s="67">
        <v>20</v>
      </c>
      <c r="B27" s="80" t="s">
        <v>32</v>
      </c>
      <c r="C27" s="81">
        <v>103</v>
      </c>
      <c r="D27" s="78">
        <v>1863.89048952</v>
      </c>
      <c r="E27" s="84">
        <f t="shared" si="0"/>
        <v>0.16454381902905446</v>
      </c>
      <c r="F27" s="81">
        <v>103</v>
      </c>
      <c r="G27" s="78">
        <v>1907.090903</v>
      </c>
      <c r="H27" s="84">
        <v>0.16702057435873366</v>
      </c>
      <c r="I27" s="42">
        <f t="shared" si="1"/>
        <v>-43.20041347999995</v>
      </c>
      <c r="J27" s="85">
        <f t="shared" si="2"/>
        <v>-2.265251929629699</v>
      </c>
      <c r="K27" s="86">
        <v>1950.51367176</v>
      </c>
      <c r="L27" s="83">
        <v>0.17325813376786595</v>
      </c>
      <c r="M27" s="89">
        <f t="shared" si="3"/>
        <v>-86.62318224</v>
      </c>
      <c r="N27" s="90">
        <f t="shared" si="4"/>
        <v>-4.441044607589836</v>
      </c>
      <c r="O27" s="91"/>
      <c r="P27" s="27" t="s">
        <v>48</v>
      </c>
      <c r="Q27" s="1"/>
      <c r="R27" s="1"/>
      <c r="S27" s="1"/>
      <c r="T27" s="1"/>
    </row>
    <row r="28" spans="1:20" ht="21.75">
      <c r="A28" s="11">
        <v>21</v>
      </c>
      <c r="B28" s="29" t="s">
        <v>53</v>
      </c>
      <c r="C28" s="44">
        <v>111</v>
      </c>
      <c r="D28" s="45">
        <v>12865.47100675</v>
      </c>
      <c r="E28" s="74">
        <f t="shared" si="0"/>
        <v>1.1357607890383004</v>
      </c>
      <c r="F28" s="44">
        <v>113</v>
      </c>
      <c r="G28" s="45">
        <v>11270.67109679</v>
      </c>
      <c r="H28" s="74">
        <v>0.9870709136271542</v>
      </c>
      <c r="I28" s="75">
        <f t="shared" si="1"/>
        <v>1594.7999099600002</v>
      </c>
      <c r="J28" s="76">
        <f t="shared" si="2"/>
        <v>14.149999554278672</v>
      </c>
      <c r="K28" s="45">
        <v>11984.16286714</v>
      </c>
      <c r="L28" s="74">
        <v>1.064516349304686</v>
      </c>
      <c r="M28" s="75">
        <f t="shared" si="3"/>
        <v>881.3081396100006</v>
      </c>
      <c r="N28" s="77">
        <f t="shared" si="4"/>
        <v>7.353939940406729</v>
      </c>
      <c r="O28" s="1"/>
      <c r="P28" s="27" t="s">
        <v>54</v>
      </c>
      <c r="Q28" s="1"/>
      <c r="R28" s="1"/>
      <c r="S28" s="1"/>
      <c r="T28" s="1"/>
    </row>
    <row r="29" spans="1:20" ht="21.75">
      <c r="A29" s="11">
        <v>22</v>
      </c>
      <c r="B29" s="28" t="s">
        <v>62</v>
      </c>
      <c r="C29" s="44">
        <v>138</v>
      </c>
      <c r="D29" s="45">
        <v>6877.58714643</v>
      </c>
      <c r="E29" s="32">
        <f t="shared" si="0"/>
        <v>0.6071517941325842</v>
      </c>
      <c r="F29" s="44">
        <v>138</v>
      </c>
      <c r="G29" s="45">
        <v>7339.37108443</v>
      </c>
      <c r="H29" s="32">
        <v>0.6427727026672208</v>
      </c>
      <c r="I29" s="42">
        <f t="shared" si="1"/>
        <v>-461.7839380000005</v>
      </c>
      <c r="J29" s="43">
        <f t="shared" si="2"/>
        <v>-6.29187341378126</v>
      </c>
      <c r="K29" s="45">
        <v>7537.86736153</v>
      </c>
      <c r="L29" s="32">
        <v>0.669565587033266</v>
      </c>
      <c r="M29" s="42">
        <f t="shared" si="3"/>
        <v>-660.2802151000005</v>
      </c>
      <c r="N29" s="47">
        <f t="shared" si="4"/>
        <v>-8.759509599091432</v>
      </c>
      <c r="O29" s="1"/>
      <c r="P29" s="27" t="s">
        <v>57</v>
      </c>
      <c r="Q29" s="1"/>
      <c r="R29" s="1"/>
      <c r="S29" s="1"/>
      <c r="T29" s="1"/>
    </row>
    <row r="30" spans="1:20" ht="21.75">
      <c r="A30" s="11">
        <v>23</v>
      </c>
      <c r="B30" s="28" t="s">
        <v>58</v>
      </c>
      <c r="C30" s="44">
        <v>70</v>
      </c>
      <c r="D30" s="45">
        <v>14532.81399035</v>
      </c>
      <c r="E30" s="32">
        <f t="shared" si="0"/>
        <v>1.2829534399453257</v>
      </c>
      <c r="F30" s="44">
        <v>70</v>
      </c>
      <c r="G30" s="45">
        <v>14252.23511416</v>
      </c>
      <c r="H30" s="32">
        <v>1.2481924647210774</v>
      </c>
      <c r="I30" s="42">
        <f>(D30-G30)</f>
        <v>280.5788761900003</v>
      </c>
      <c r="J30" s="43">
        <f>IF(G30&lt;&gt;0,(D30-G30)/G30*100,0)</f>
        <v>1.968665784296789</v>
      </c>
      <c r="K30" s="45">
        <v>15339.61678763</v>
      </c>
      <c r="L30" s="32">
        <v>1.3625710067137728</v>
      </c>
      <c r="M30" s="42">
        <f>D30-K30</f>
        <v>-806.802797280001</v>
      </c>
      <c r="N30" s="47">
        <f>IF(AND(K30=0,M30=0),"0.00",IF(K30=0,"new",(M30*100)/K30))</f>
        <v>-5.25960203862859</v>
      </c>
      <c r="O30" s="1"/>
      <c r="P30" s="27" t="s">
        <v>63</v>
      </c>
      <c r="Q30" s="1"/>
      <c r="R30" s="1"/>
      <c r="S30" s="1"/>
      <c r="T30" s="1"/>
    </row>
    <row r="31" spans="1:20" ht="22.5" thickBot="1">
      <c r="A31" s="11">
        <v>24</v>
      </c>
      <c r="B31" s="28" t="s">
        <v>72</v>
      </c>
      <c r="C31" s="44">
        <v>111</v>
      </c>
      <c r="D31" s="45">
        <v>2346.62631695</v>
      </c>
      <c r="E31" s="32">
        <f t="shared" si="0"/>
        <v>0.207159625630406</v>
      </c>
      <c r="F31" s="44">
        <v>102</v>
      </c>
      <c r="G31" s="45">
        <v>2340.53174679</v>
      </c>
      <c r="H31" s="32">
        <v>0.20498076732408174</v>
      </c>
      <c r="I31" s="42">
        <f>(D31-G31)</f>
        <v>6.094570159999876</v>
      </c>
      <c r="J31" s="43">
        <f t="shared" si="2"/>
        <v>0.2603925440600614</v>
      </c>
      <c r="K31" s="45">
        <v>2335.84952485</v>
      </c>
      <c r="L31" s="32">
        <v>0.20748633311187786</v>
      </c>
      <c r="M31" s="42">
        <f>D31-K31</f>
        <v>10.776792099999966</v>
      </c>
      <c r="N31" s="47">
        <f t="shared" si="4"/>
        <v>0.4613649974174605</v>
      </c>
      <c r="O31" s="1"/>
      <c r="P31" s="27" t="s">
        <v>75</v>
      </c>
      <c r="Q31" s="1"/>
      <c r="R31" s="1"/>
      <c r="S31" s="1"/>
      <c r="T31" s="1"/>
    </row>
    <row r="32" spans="1:20" ht="22.5" customHeight="1" thickBot="1">
      <c r="A32" s="191" t="s">
        <v>18</v>
      </c>
      <c r="B32" s="192"/>
      <c r="C32" s="48">
        <f>SUM(C8:C31)</f>
        <v>3981</v>
      </c>
      <c r="D32" s="49">
        <f>SUM(D8:D31)</f>
        <v>1132762.385435385</v>
      </c>
      <c r="E32" s="50">
        <f>SUM(E8:E31)</f>
        <v>100.00000000000001</v>
      </c>
      <c r="F32" s="48">
        <v>3995</v>
      </c>
      <c r="G32" s="49">
        <v>1141829.927433893</v>
      </c>
      <c r="H32" s="50">
        <v>99.99999999999999</v>
      </c>
      <c r="I32" s="51">
        <f>SUM(I8:I31)</f>
        <v>-9067.541998507992</v>
      </c>
      <c r="J32" s="52">
        <f>IF(G32&lt;&gt;0,(D32-G32)/G32*100,0)</f>
        <v>-0.7941236939625691</v>
      </c>
      <c r="K32" s="49">
        <v>1124581.317819752</v>
      </c>
      <c r="L32" s="50">
        <v>99.99999999999999</v>
      </c>
      <c r="M32" s="51">
        <f>D32-K32</f>
        <v>8181.067615632899</v>
      </c>
      <c r="N32" s="53">
        <f>IF(AND(K32=0,M32=0),"0.00",IF(K32=0,"new",(M32*100)/K32))</f>
        <v>0.7274767494353984</v>
      </c>
      <c r="O32" s="1"/>
      <c r="P32" s="27"/>
      <c r="Q32" s="1"/>
      <c r="R32" s="1"/>
      <c r="S32" s="1"/>
      <c r="T32" s="1"/>
    </row>
    <row r="33" spans="1:20" ht="22.5" customHeight="1">
      <c r="A33" s="12"/>
      <c r="B33" s="12"/>
      <c r="C33" s="54"/>
      <c r="D33" s="54"/>
      <c r="E33" s="54"/>
      <c r="F33" s="54"/>
      <c r="G33" s="55"/>
      <c r="H33" s="55"/>
      <c r="I33" s="56"/>
      <c r="J33" s="56"/>
      <c r="K33" s="55"/>
      <c r="L33" s="55"/>
      <c r="M33" s="57"/>
      <c r="N33" s="57"/>
      <c r="O33" s="1"/>
      <c r="P33" s="1" t="s">
        <v>50</v>
      </c>
      <c r="Q33" s="1"/>
      <c r="R33" s="1"/>
      <c r="S33" s="1"/>
      <c r="T33" s="1"/>
    </row>
    <row r="34" spans="2:12" ht="21.75">
      <c r="B34" s="26" t="s">
        <v>100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19</v>
      </c>
    </row>
    <row r="35" spans="2:12" ht="21.75">
      <c r="B35" s="63"/>
      <c r="C35" s="1"/>
      <c r="D35" s="1"/>
      <c r="E35" s="1"/>
      <c r="F35" s="58"/>
      <c r="G35" s="1"/>
      <c r="H35" s="1"/>
      <c r="I35" s="1"/>
      <c r="J35" s="1"/>
      <c r="K35" s="1"/>
      <c r="L35" s="2" t="s">
        <v>20</v>
      </c>
    </row>
    <row r="36" spans="2:12" ht="21.75">
      <c r="B36" s="1" t="s">
        <v>31</v>
      </c>
      <c r="C36" s="1"/>
      <c r="D36" s="30"/>
      <c r="E36" s="1"/>
      <c r="F36" s="1"/>
      <c r="G36" s="1"/>
      <c r="H36" s="1"/>
      <c r="I36" s="1"/>
      <c r="J36" s="1"/>
      <c r="K36" s="1"/>
      <c r="L36" s="1"/>
    </row>
    <row r="37" spans="2:12" ht="21.75">
      <c r="B37" s="1" t="s">
        <v>33</v>
      </c>
      <c r="C37" s="1"/>
      <c r="D37" s="30"/>
      <c r="E37" s="1"/>
      <c r="F37" s="13"/>
      <c r="G37" s="1"/>
      <c r="H37" s="1"/>
      <c r="I37" s="1"/>
      <c r="J37" s="1"/>
      <c r="K37" s="1"/>
      <c r="L37" s="1"/>
    </row>
    <row r="38" spans="2:12" ht="21.75">
      <c r="B38" s="1" t="s">
        <v>77</v>
      </c>
      <c r="C38" s="1"/>
      <c r="D38" s="30"/>
      <c r="E38" s="1"/>
      <c r="F38" s="1"/>
      <c r="G38" s="1"/>
      <c r="H38" s="1"/>
      <c r="I38" s="1"/>
      <c r="J38" s="1"/>
      <c r="K38" s="1"/>
      <c r="L38" s="1"/>
    </row>
    <row r="39" spans="2:12" ht="21.75">
      <c r="B39" s="1" t="s">
        <v>55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61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56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64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ht="21.75">
      <c r="B43" s="1" t="s">
        <v>59</v>
      </c>
    </row>
    <row r="44" ht="21.75">
      <c r="B44" s="1" t="s">
        <v>60</v>
      </c>
    </row>
    <row r="45" ht="21.75">
      <c r="B45" s="1" t="s">
        <v>73</v>
      </c>
    </row>
    <row r="46" ht="21.75">
      <c r="B46" s="1" t="s">
        <v>74</v>
      </c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2:B32"/>
  </mergeCells>
  <conditionalFormatting sqref="J8 J10 J12 J14:J15 J22:J27 J18:J20">
    <cfRule type="cellIs" priority="10" dxfId="0" operator="greaterThanOrEqual" stopIfTrue="1">
      <formula>100</formula>
    </cfRule>
  </conditionalFormatting>
  <conditionalFormatting sqref="J9">
    <cfRule type="cellIs" priority="9" dxfId="0" operator="greaterThanOrEqual" stopIfTrue="1">
      <formula>100</formula>
    </cfRule>
  </conditionalFormatting>
  <conditionalFormatting sqref="J11">
    <cfRule type="cellIs" priority="8" dxfId="0" operator="greaterThanOrEqual" stopIfTrue="1">
      <formula>100</formula>
    </cfRule>
  </conditionalFormatting>
  <conditionalFormatting sqref="J13">
    <cfRule type="cellIs" priority="7" dxfId="0" operator="greaterThanOrEqual" stopIfTrue="1">
      <formula>100</formula>
    </cfRule>
  </conditionalFormatting>
  <conditionalFormatting sqref="J16">
    <cfRule type="cellIs" priority="6" dxfId="0" operator="greaterThanOrEqual" stopIfTrue="1">
      <formula>100</formula>
    </cfRule>
  </conditionalFormatting>
  <conditionalFormatting sqref="J17">
    <cfRule type="cellIs" priority="5" dxfId="0" operator="greaterThanOrEqual" stopIfTrue="1">
      <formula>100</formula>
    </cfRule>
  </conditionalFormatting>
  <conditionalFormatting sqref="J21">
    <cfRule type="cellIs" priority="4" dxfId="0" operator="greaterThanOrEqual" stopIfTrue="1">
      <formula>100</formula>
    </cfRule>
  </conditionalFormatting>
  <conditionalFormatting sqref="J29 J31">
    <cfRule type="cellIs" priority="3" dxfId="0" operator="greaterThanOrEqual" stopIfTrue="1">
      <formula>100</formula>
    </cfRule>
  </conditionalFormatting>
  <conditionalFormatting sqref="J28">
    <cfRule type="cellIs" priority="2" dxfId="0" operator="greaterThanOrEqual" stopIfTrue="1">
      <formula>100</formula>
    </cfRule>
  </conditionalFormatting>
  <conditionalFormatting sqref="J30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1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20" max="20" width="17.00390625" style="0" bestFit="1" customWidth="1"/>
  </cols>
  <sheetData>
    <row r="1" spans="1:14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23.25">
      <c r="A2" s="193" t="s">
        <v>102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</row>
    <row r="4" spans="1:14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</row>
    <row r="5" spans="1:14" ht="22.5" customHeight="1" thickBot="1">
      <c r="A5" s="195"/>
      <c r="B5" s="198"/>
      <c r="C5" s="188" t="s">
        <v>103</v>
      </c>
      <c r="D5" s="189"/>
      <c r="E5" s="190"/>
      <c r="F5" s="188" t="s">
        <v>99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</row>
    <row r="6" spans="1:14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4" ht="21.75">
      <c r="A8" s="11">
        <v>1</v>
      </c>
      <c r="B8" s="28" t="s">
        <v>15</v>
      </c>
      <c r="C8" s="40">
        <v>238</v>
      </c>
      <c r="D8" s="41">
        <v>489082.2988721</v>
      </c>
      <c r="E8" s="32">
        <v>44.02619206089472</v>
      </c>
      <c r="F8" s="40">
        <v>242</v>
      </c>
      <c r="G8" s="41">
        <v>504046.86732216</v>
      </c>
      <c r="H8" s="32">
        <v>44.49714024785756</v>
      </c>
      <c r="I8" s="42">
        <v>-14964.568450059975</v>
      </c>
      <c r="J8" s="43">
        <v>-2.9688843280709087</v>
      </c>
      <c r="K8" s="41">
        <v>488375.83568141</v>
      </c>
      <c r="L8" s="32">
        <v>43.38092426244447</v>
      </c>
      <c r="M8" s="42">
        <v>706.4631906900322</v>
      </c>
      <c r="N8" s="43">
        <v>0.1446556399958516</v>
      </c>
    </row>
    <row r="9" spans="1:14" ht="21.75">
      <c r="A9" s="11">
        <v>2</v>
      </c>
      <c r="B9" s="28" t="s">
        <v>10</v>
      </c>
      <c r="C9" s="44">
        <v>848</v>
      </c>
      <c r="D9" s="45">
        <v>174807.128308432</v>
      </c>
      <c r="E9" s="32">
        <v>15.735781528525731</v>
      </c>
      <c r="F9" s="44">
        <v>842</v>
      </c>
      <c r="G9" s="45">
        <v>172097.172634345</v>
      </c>
      <c r="H9" s="32">
        <v>15.192698384683586</v>
      </c>
      <c r="I9" s="42">
        <v>2709.9556740869884</v>
      </c>
      <c r="J9" s="43">
        <v>1.574666005608839</v>
      </c>
      <c r="K9" s="45">
        <v>167945.875199369</v>
      </c>
      <c r="L9" s="32">
        <v>14.918115844221543</v>
      </c>
      <c r="M9" s="42">
        <v>6861.253109062993</v>
      </c>
      <c r="N9" s="43">
        <v>4.08539542928219</v>
      </c>
    </row>
    <row r="10" spans="1:14" ht="21.75">
      <c r="A10" s="11">
        <v>3</v>
      </c>
      <c r="B10" s="28" t="s">
        <v>29</v>
      </c>
      <c r="C10" s="44">
        <v>55</v>
      </c>
      <c r="D10" s="45">
        <v>113648.51767035</v>
      </c>
      <c r="E10" s="32">
        <v>10.230408006852207</v>
      </c>
      <c r="F10" s="44">
        <v>52</v>
      </c>
      <c r="G10" s="45">
        <v>112064.93469739</v>
      </c>
      <c r="H10" s="32">
        <v>9.893066378110452</v>
      </c>
      <c r="I10" s="42">
        <v>1583.5829729600082</v>
      </c>
      <c r="J10" s="43">
        <v>1.4130940933809244</v>
      </c>
      <c r="K10" s="45">
        <v>113158.17635262</v>
      </c>
      <c r="L10" s="32">
        <v>10.051492967870034</v>
      </c>
      <c r="M10" s="42">
        <v>490.3413177300099</v>
      </c>
      <c r="N10" s="43">
        <v>0.43332380702391626</v>
      </c>
    </row>
    <row r="11" spans="1:20" ht="21.75">
      <c r="A11" s="11">
        <v>4</v>
      </c>
      <c r="B11" s="28" t="s">
        <v>13</v>
      </c>
      <c r="C11" s="44">
        <v>83</v>
      </c>
      <c r="D11" s="45">
        <v>74447.15300157</v>
      </c>
      <c r="E11" s="32">
        <v>6.701581030416861</v>
      </c>
      <c r="F11" s="44">
        <v>83</v>
      </c>
      <c r="G11" s="45">
        <v>70992.12322876</v>
      </c>
      <c r="H11" s="32">
        <v>6.2671681317767005</v>
      </c>
      <c r="I11" s="42">
        <v>3455.0297728099977</v>
      </c>
      <c r="J11" s="43">
        <v>4.866779039241796</v>
      </c>
      <c r="K11" s="45">
        <v>74451.71634183</v>
      </c>
      <c r="L11" s="32">
        <v>6.61331710510932</v>
      </c>
      <c r="M11" s="42">
        <v>-4.563340260006953</v>
      </c>
      <c r="N11" s="43">
        <v>-0.006129261331001825</v>
      </c>
      <c r="T11" s="92"/>
    </row>
    <row r="12" spans="1:20" ht="21.75">
      <c r="A12" s="11">
        <v>5</v>
      </c>
      <c r="B12" s="28" t="s">
        <v>11</v>
      </c>
      <c r="C12" s="44">
        <v>238</v>
      </c>
      <c r="D12" s="94">
        <v>53708.6926576</v>
      </c>
      <c r="E12" s="32">
        <v>4.834747083949214</v>
      </c>
      <c r="F12" s="44">
        <v>244</v>
      </c>
      <c r="G12" s="94">
        <v>55856.31794056</v>
      </c>
      <c r="H12" s="32">
        <v>4.930982760262758</v>
      </c>
      <c r="I12" s="42">
        <v>-2147.6252829600053</v>
      </c>
      <c r="J12" s="43">
        <v>-3.84491023064825</v>
      </c>
      <c r="K12" s="94">
        <v>56824.62039872</v>
      </c>
      <c r="L12" s="32">
        <v>5.047556356508864</v>
      </c>
      <c r="M12" s="42">
        <v>-3115.927741120002</v>
      </c>
      <c r="N12" s="43">
        <v>-5.483411449573343</v>
      </c>
      <c r="T12" s="92"/>
    </row>
    <row r="13" spans="1:20" ht="21.75">
      <c r="A13" s="11">
        <v>6</v>
      </c>
      <c r="B13" s="29" t="s">
        <v>65</v>
      </c>
      <c r="C13" s="44">
        <v>445</v>
      </c>
      <c r="D13" s="45">
        <v>36389.05592795</v>
      </c>
      <c r="E13" s="32">
        <v>3.2756686735406144</v>
      </c>
      <c r="F13" s="44">
        <v>442</v>
      </c>
      <c r="G13" s="45">
        <v>36932.66780385</v>
      </c>
      <c r="H13" s="32">
        <v>3.26040732625975</v>
      </c>
      <c r="I13" s="42">
        <v>-543.6118759000019</v>
      </c>
      <c r="J13" s="43">
        <v>-1.4718998334675777</v>
      </c>
      <c r="K13" s="45">
        <v>39365.5864218699</v>
      </c>
      <c r="L13" s="32">
        <v>3.4967240357646854</v>
      </c>
      <c r="M13" s="42">
        <v>-2976.5304939198977</v>
      </c>
      <c r="N13" s="43">
        <v>-7.561250230140761</v>
      </c>
      <c r="T13" s="93"/>
    </row>
    <row r="14" spans="1:14" ht="21.75">
      <c r="A14" s="11">
        <v>7</v>
      </c>
      <c r="B14" s="28" t="s">
        <v>27</v>
      </c>
      <c r="C14" s="44">
        <v>177</v>
      </c>
      <c r="D14" s="78">
        <v>34535.06865955</v>
      </c>
      <c r="E14" s="32">
        <v>3.1087765170563793</v>
      </c>
      <c r="F14" s="44">
        <v>177</v>
      </c>
      <c r="G14" s="78">
        <v>39151.66617437</v>
      </c>
      <c r="H14" s="32">
        <v>3.4562999864549524</v>
      </c>
      <c r="I14" s="42">
        <v>-4616.597514820001</v>
      </c>
      <c r="J14" s="43">
        <v>-11.791573554645247</v>
      </c>
      <c r="K14" s="78">
        <v>40441.9838588</v>
      </c>
      <c r="L14" s="32">
        <v>3.5923371113432556</v>
      </c>
      <c r="M14" s="42">
        <v>-5906.915199249997</v>
      </c>
      <c r="N14" s="43">
        <v>-14.605898711283615</v>
      </c>
    </row>
    <row r="15" spans="1:14" ht="21.75">
      <c r="A15" s="11">
        <v>8</v>
      </c>
      <c r="B15" s="29" t="s">
        <v>105</v>
      </c>
      <c r="C15" s="44">
        <v>56</v>
      </c>
      <c r="D15" s="65">
        <v>20862.17590078</v>
      </c>
      <c r="E15" s="32">
        <v>1.8779705688267037</v>
      </c>
      <c r="F15" s="44">
        <v>62</v>
      </c>
      <c r="G15" s="45">
        <v>22631.0067374</v>
      </c>
      <c r="H15" s="32">
        <v>1.9978600126893884</v>
      </c>
      <c r="I15" s="42">
        <v>-1768.83083662</v>
      </c>
      <c r="J15" s="43">
        <v>-7.8159617782130315</v>
      </c>
      <c r="K15" s="45">
        <v>19387.7094341</v>
      </c>
      <c r="L15" s="32">
        <v>1.7221506330457192</v>
      </c>
      <c r="M15" s="42">
        <v>1474.4664666799981</v>
      </c>
      <c r="N15" s="43">
        <v>7.605160742127887</v>
      </c>
    </row>
    <row r="16" spans="1:14" ht="21.75">
      <c r="A16" s="11">
        <v>9</v>
      </c>
      <c r="B16" s="28" t="s">
        <v>12</v>
      </c>
      <c r="C16" s="44">
        <v>64</v>
      </c>
      <c r="D16" s="45">
        <v>18991.38797331</v>
      </c>
      <c r="E16" s="32">
        <v>1.7095660512435875</v>
      </c>
      <c r="F16" s="44">
        <v>64</v>
      </c>
      <c r="G16" s="45">
        <v>17399.41845457</v>
      </c>
      <c r="H16" s="32">
        <v>1.5360166155130952</v>
      </c>
      <c r="I16" s="42">
        <v>1591.9695187399993</v>
      </c>
      <c r="J16" s="43">
        <v>9.14955590554157</v>
      </c>
      <c r="K16" s="45">
        <v>18512.84676929</v>
      </c>
      <c r="L16" s="32">
        <v>1.6444392717757463</v>
      </c>
      <c r="M16" s="42">
        <v>478.541204019999</v>
      </c>
      <c r="N16" s="43">
        <v>2.5849141949028938</v>
      </c>
    </row>
    <row r="17" spans="1:17" ht="21.75">
      <c r="A17" s="11">
        <v>10</v>
      </c>
      <c r="B17" s="28" t="s">
        <v>28</v>
      </c>
      <c r="C17" s="44">
        <v>750</v>
      </c>
      <c r="D17" s="62">
        <v>18229.93978418</v>
      </c>
      <c r="E17" s="32">
        <v>1.6410220366751422</v>
      </c>
      <c r="F17" s="44">
        <v>768</v>
      </c>
      <c r="G17" s="62">
        <v>20996.89714506</v>
      </c>
      <c r="H17" s="32">
        <v>1.8536011978354752</v>
      </c>
      <c r="I17" s="42">
        <v>-2766.957360880002</v>
      </c>
      <c r="J17" s="43">
        <v>-13.17793453844199</v>
      </c>
      <c r="K17" s="62">
        <v>24521.43455684</v>
      </c>
      <c r="L17" s="32">
        <v>2.178163655113161</v>
      </c>
      <c r="M17" s="42">
        <v>-6291.49477266</v>
      </c>
      <c r="N17" s="46">
        <v>-25.657123599667433</v>
      </c>
      <c r="O17" s="1"/>
      <c r="P17" s="1"/>
      <c r="Q17" s="1"/>
    </row>
    <row r="18" spans="1:17" ht="21.75">
      <c r="A18" s="11">
        <v>11</v>
      </c>
      <c r="B18" s="28" t="s">
        <v>30</v>
      </c>
      <c r="C18" s="44">
        <v>122</v>
      </c>
      <c r="D18" s="45">
        <v>16582.18097267</v>
      </c>
      <c r="E18" s="32">
        <v>1.4926941456987772</v>
      </c>
      <c r="F18" s="44">
        <v>123</v>
      </c>
      <c r="G18" s="45">
        <v>17611.53370079</v>
      </c>
      <c r="H18" s="32">
        <v>1.5547421001290478</v>
      </c>
      <c r="I18" s="42">
        <v>-1029.3527281200004</v>
      </c>
      <c r="J18" s="43">
        <v>-5.844764832002261</v>
      </c>
      <c r="K18" s="45">
        <v>17605.81726247</v>
      </c>
      <c r="L18" s="32">
        <v>1.5638706288078554</v>
      </c>
      <c r="M18" s="42">
        <v>-1023.636289799997</v>
      </c>
      <c r="N18" s="46">
        <v>-5.814193539211974</v>
      </c>
      <c r="O18" s="1"/>
      <c r="P18" s="1"/>
      <c r="Q18" s="1"/>
    </row>
    <row r="19" spans="1:17" ht="21.75">
      <c r="A19" s="11">
        <v>12</v>
      </c>
      <c r="B19" s="28" t="s">
        <v>58</v>
      </c>
      <c r="C19" s="44">
        <v>72</v>
      </c>
      <c r="D19" s="78">
        <v>12408.59132442</v>
      </c>
      <c r="E19" s="32">
        <v>1.1169961090677925</v>
      </c>
      <c r="F19" s="44">
        <v>70</v>
      </c>
      <c r="G19" s="78">
        <v>14532.81399035</v>
      </c>
      <c r="H19" s="32">
        <v>1.2829534399453257</v>
      </c>
      <c r="I19" s="42">
        <v>-2124.2226659299995</v>
      </c>
      <c r="J19" s="43">
        <v>-14.616733327355009</v>
      </c>
      <c r="K19" s="78">
        <v>15339.61678763</v>
      </c>
      <c r="L19" s="32">
        <v>1.3625710067137728</v>
      </c>
      <c r="M19" s="42">
        <v>-2931.0254632100005</v>
      </c>
      <c r="N19" s="46">
        <v>-19.107553361917127</v>
      </c>
      <c r="O19" s="1"/>
      <c r="P19" s="1"/>
      <c r="Q19" s="33"/>
    </row>
    <row r="20" spans="1:17" ht="21.75">
      <c r="A20" s="11">
        <v>13</v>
      </c>
      <c r="B20" s="28" t="s">
        <v>53</v>
      </c>
      <c r="C20" s="44">
        <v>106</v>
      </c>
      <c r="D20" s="45">
        <v>10581.64189593</v>
      </c>
      <c r="E20" s="32">
        <v>0.9525378438438515</v>
      </c>
      <c r="F20" s="44">
        <v>111</v>
      </c>
      <c r="G20" s="45">
        <v>12865.47100675</v>
      </c>
      <c r="H20" s="32">
        <v>1.1357607890383004</v>
      </c>
      <c r="I20" s="42">
        <v>-2283.829110819999</v>
      </c>
      <c r="J20" s="43">
        <v>-17.751616785905195</v>
      </c>
      <c r="K20" s="45">
        <v>11984.16286714</v>
      </c>
      <c r="L20" s="32">
        <v>1.064516349304686</v>
      </c>
      <c r="M20" s="42">
        <v>-1402.5209712099986</v>
      </c>
      <c r="N20" s="46">
        <v>-11.703120082385094</v>
      </c>
      <c r="O20" s="1"/>
      <c r="P20" s="1"/>
      <c r="Q20" s="1"/>
    </row>
    <row r="21" spans="1:17" ht="21.75">
      <c r="A21" s="11">
        <v>14</v>
      </c>
      <c r="B21" s="68" t="s">
        <v>51</v>
      </c>
      <c r="C21" s="69">
        <v>212</v>
      </c>
      <c r="D21" s="70">
        <v>6658.81081901</v>
      </c>
      <c r="E21" s="71">
        <v>0.599412582894485</v>
      </c>
      <c r="F21" s="69">
        <v>217</v>
      </c>
      <c r="G21" s="70">
        <v>6553.73998069</v>
      </c>
      <c r="H21" s="71">
        <v>0.5785626416409498</v>
      </c>
      <c r="I21" s="72">
        <v>105.0708383199999</v>
      </c>
      <c r="J21" s="73">
        <v>1.6032195148050057</v>
      </c>
      <c r="K21" s="70">
        <v>6675.74643967</v>
      </c>
      <c r="L21" s="71">
        <v>0.5929860356226286</v>
      </c>
      <c r="M21" s="72">
        <v>-16.935620659999586</v>
      </c>
      <c r="N21" s="73">
        <v>-0.2536887943999976</v>
      </c>
      <c r="O21" s="1"/>
      <c r="P21" s="1"/>
      <c r="Q21" s="1"/>
    </row>
    <row r="22" spans="1:17" ht="21.75">
      <c r="A22" s="67">
        <v>15</v>
      </c>
      <c r="B22" s="80" t="s">
        <v>14</v>
      </c>
      <c r="C22" s="81">
        <v>58</v>
      </c>
      <c r="D22" s="64">
        <v>6535.46095704</v>
      </c>
      <c r="E22" s="83">
        <v>0.5883088796398386</v>
      </c>
      <c r="F22" s="82">
        <v>59</v>
      </c>
      <c r="G22" s="59">
        <v>7939.24665457</v>
      </c>
      <c r="H22" s="84">
        <v>0.7008748486575582</v>
      </c>
      <c r="I22" s="42">
        <v>-1403.78569753</v>
      </c>
      <c r="J22" s="85">
        <v>-17.681598249903864</v>
      </c>
      <c r="K22" s="97">
        <v>8460.45872786</v>
      </c>
      <c r="L22" s="84">
        <v>0.7515165421457454</v>
      </c>
      <c r="M22" s="42">
        <v>-1924.9977708199995</v>
      </c>
      <c r="N22" s="90">
        <v>-22.752877033499946</v>
      </c>
      <c r="O22" s="1"/>
      <c r="P22" s="1"/>
      <c r="Q22" s="1"/>
    </row>
    <row r="23" spans="1:17" ht="21.75">
      <c r="A23" s="11">
        <v>16</v>
      </c>
      <c r="B23" s="31" t="s">
        <v>62</v>
      </c>
      <c r="C23" s="82">
        <v>132</v>
      </c>
      <c r="D23" s="78">
        <v>6376.68000393</v>
      </c>
      <c r="E23" s="83">
        <v>0.5740157417500519</v>
      </c>
      <c r="F23" s="82">
        <v>138</v>
      </c>
      <c r="G23" s="78">
        <v>6877.58714643</v>
      </c>
      <c r="H23" s="84">
        <v>0.6071517941325842</v>
      </c>
      <c r="I23" s="42">
        <v>-500.9071425000002</v>
      </c>
      <c r="J23" s="85">
        <v>-7.283181322682472</v>
      </c>
      <c r="K23" s="86">
        <v>7537.86736153</v>
      </c>
      <c r="L23" s="84">
        <v>0.669565587033266</v>
      </c>
      <c r="M23" s="42">
        <v>-1161.1873576000007</v>
      </c>
      <c r="N23" s="46">
        <v>-15.4047199546943</v>
      </c>
      <c r="O23" s="1"/>
      <c r="P23" s="1"/>
      <c r="Q23" s="1"/>
    </row>
    <row r="24" spans="1:17" ht="21.75">
      <c r="A24" s="67">
        <v>17</v>
      </c>
      <c r="B24" s="80" t="s">
        <v>76</v>
      </c>
      <c r="C24" s="81">
        <v>29</v>
      </c>
      <c r="D24" s="61">
        <v>5002.01999341</v>
      </c>
      <c r="E24" s="84">
        <v>0.4502716484120676</v>
      </c>
      <c r="F24" s="81">
        <v>26</v>
      </c>
      <c r="G24" s="61">
        <v>2814.27270166</v>
      </c>
      <c r="H24" s="84">
        <v>0.2484433397369842</v>
      </c>
      <c r="I24" s="42">
        <v>2187.74729175</v>
      </c>
      <c r="J24" s="85">
        <v>77.73757285353179</v>
      </c>
      <c r="K24" s="88">
        <v>3055.83562934</v>
      </c>
      <c r="L24" s="84">
        <v>0.27144048560452555</v>
      </c>
      <c r="M24" s="42">
        <v>1946.18436407</v>
      </c>
      <c r="N24" s="90">
        <v>63.68746883451769</v>
      </c>
      <c r="O24" s="1"/>
      <c r="P24" s="1"/>
      <c r="Q24" s="1"/>
    </row>
    <row r="25" spans="1:17" ht="21.75">
      <c r="A25" s="67">
        <v>18</v>
      </c>
      <c r="B25" s="80" t="s">
        <v>72</v>
      </c>
      <c r="C25" s="81">
        <v>120</v>
      </c>
      <c r="D25" s="78">
        <v>3532.97387534</v>
      </c>
      <c r="E25" s="83">
        <v>0.31803110997995565</v>
      </c>
      <c r="F25" s="82">
        <v>111</v>
      </c>
      <c r="G25" s="78">
        <v>2346.62631695</v>
      </c>
      <c r="H25" s="84">
        <v>0.207159625630406</v>
      </c>
      <c r="I25" s="42">
        <v>1186.3475583900004</v>
      </c>
      <c r="J25" s="85">
        <v>50.55545272891773</v>
      </c>
      <c r="K25" s="86">
        <v>2335.84952485</v>
      </c>
      <c r="L25" s="84">
        <v>0.20748633311187786</v>
      </c>
      <c r="M25" s="42">
        <v>1197.1243504900003</v>
      </c>
      <c r="N25" s="90">
        <v>51.25006288951235</v>
      </c>
      <c r="O25" s="1"/>
      <c r="P25" s="1"/>
      <c r="Q25" s="1"/>
    </row>
    <row r="26" spans="1:17" ht="21.75">
      <c r="A26" s="67">
        <v>19</v>
      </c>
      <c r="B26" s="31" t="s">
        <v>66</v>
      </c>
      <c r="C26" s="82">
        <v>3</v>
      </c>
      <c r="D26" s="78">
        <v>2775.69746113</v>
      </c>
      <c r="E26" s="84">
        <v>0.2498626300900018</v>
      </c>
      <c r="F26" s="81">
        <v>3</v>
      </c>
      <c r="G26" s="78">
        <v>3257.06051058</v>
      </c>
      <c r="H26" s="84">
        <v>0.28753254455285665</v>
      </c>
      <c r="I26" s="42">
        <v>-481.36304944999983</v>
      </c>
      <c r="J26" s="85">
        <v>-14.779063756610444</v>
      </c>
      <c r="K26" s="86">
        <v>3722.66887495</v>
      </c>
      <c r="L26" s="84">
        <v>0.3306732330297245</v>
      </c>
      <c r="M26" s="42">
        <v>-946.9714138199997</v>
      </c>
      <c r="N26" s="90">
        <v>-25.437970596638646</v>
      </c>
      <c r="O26" s="1"/>
      <c r="P26" s="1"/>
      <c r="Q26" s="1"/>
    </row>
    <row r="27" spans="1:17" ht="21.75">
      <c r="A27" s="67">
        <v>20</v>
      </c>
      <c r="B27" s="80" t="s">
        <v>16</v>
      </c>
      <c r="C27" s="81">
        <v>1</v>
      </c>
      <c r="D27" s="95">
        <v>2541.49902172</v>
      </c>
      <c r="E27" s="84">
        <v>0.22878056374328484</v>
      </c>
      <c r="F27" s="81">
        <v>1</v>
      </c>
      <c r="G27" s="78">
        <v>2567.21644302</v>
      </c>
      <c r="H27" s="84">
        <v>0.22663327066896496</v>
      </c>
      <c r="I27" s="42">
        <v>-25.71742129999984</v>
      </c>
      <c r="J27" s="85">
        <v>-1.0017628770617644</v>
      </c>
      <c r="K27" s="86">
        <v>2621.72684352</v>
      </c>
      <c r="L27" s="83">
        <v>0.23287993656949066</v>
      </c>
      <c r="M27" s="89">
        <v>-80.22782179999967</v>
      </c>
      <c r="N27" s="90">
        <v>-3.06011368035137</v>
      </c>
      <c r="O27" s="1"/>
      <c r="P27" s="1"/>
      <c r="Q27" s="1"/>
    </row>
    <row r="28" spans="1:17" ht="21.75">
      <c r="A28" s="11">
        <v>21</v>
      </c>
      <c r="B28" s="29" t="s">
        <v>32</v>
      </c>
      <c r="C28" s="44">
        <v>106</v>
      </c>
      <c r="D28" s="45">
        <v>1744.81197449</v>
      </c>
      <c r="E28" s="74">
        <v>0.15706441896629386</v>
      </c>
      <c r="F28" s="44">
        <v>103</v>
      </c>
      <c r="G28" s="45">
        <v>1863.89048952</v>
      </c>
      <c r="H28" s="74">
        <v>0.16454381902905446</v>
      </c>
      <c r="I28" s="75">
        <v>-119.07851503000006</v>
      </c>
      <c r="J28" s="76">
        <v>-6.388707689616778</v>
      </c>
      <c r="K28" s="45">
        <v>1950.51367176</v>
      </c>
      <c r="L28" s="74">
        <v>0.17325813376786595</v>
      </c>
      <c r="M28" s="75">
        <v>-205.70169727000007</v>
      </c>
      <c r="N28" s="77">
        <v>-10.546026938862212</v>
      </c>
      <c r="O28" s="1"/>
      <c r="P28" s="1"/>
      <c r="Q28" s="1"/>
    </row>
    <row r="29" spans="1:17" ht="21.75">
      <c r="A29" s="11">
        <v>22</v>
      </c>
      <c r="B29" s="28" t="s">
        <v>24</v>
      </c>
      <c r="C29" s="44">
        <v>28</v>
      </c>
      <c r="D29" s="96">
        <v>1060.29268703</v>
      </c>
      <c r="E29" s="32">
        <v>0.09544538738694443</v>
      </c>
      <c r="F29" s="44">
        <v>30</v>
      </c>
      <c r="G29" s="96">
        <v>1214.33528821</v>
      </c>
      <c r="H29" s="32">
        <v>0.10720123688987625</v>
      </c>
      <c r="I29" s="42">
        <v>-154.04260118000002</v>
      </c>
      <c r="J29" s="43">
        <v>-12.685343387086087</v>
      </c>
      <c r="K29" s="96">
        <v>1337.16204453</v>
      </c>
      <c r="L29" s="32">
        <v>0.11877599410592499</v>
      </c>
      <c r="M29" s="42">
        <v>-276.8693575</v>
      </c>
      <c r="N29" s="47">
        <v>-20.70574457543154</v>
      </c>
      <c r="O29" s="1"/>
      <c r="P29" s="1"/>
      <c r="Q29" s="1"/>
    </row>
    <row r="30" spans="1:17" ht="21.75">
      <c r="A30" s="11">
        <v>23</v>
      </c>
      <c r="B30" s="28" t="s">
        <v>68</v>
      </c>
      <c r="C30" s="44">
        <v>5</v>
      </c>
      <c r="D30" s="45">
        <v>286.03439545</v>
      </c>
      <c r="E30" s="32">
        <v>0.02574823349596794</v>
      </c>
      <c r="F30" s="44">
        <v>4</v>
      </c>
      <c r="G30" s="45">
        <v>27.65525972</v>
      </c>
      <c r="H30" s="32">
        <v>0.002441399897770309</v>
      </c>
      <c r="I30" s="42">
        <v>258.37913573</v>
      </c>
      <c r="J30" s="43">
        <v>934.2856959073966</v>
      </c>
      <c r="K30" s="45">
        <v>0</v>
      </c>
      <c r="L30" s="32">
        <v>0</v>
      </c>
      <c r="M30" s="42">
        <v>286.03439545</v>
      </c>
      <c r="N30" s="47" t="s">
        <v>106</v>
      </c>
      <c r="O30" s="1"/>
      <c r="P30" s="1"/>
      <c r="Q30" s="1"/>
    </row>
    <row r="31" spans="1:17" ht="22.5" thickBot="1">
      <c r="A31" s="11">
        <v>24</v>
      </c>
      <c r="B31" s="28" t="s">
        <v>17</v>
      </c>
      <c r="C31" s="44">
        <v>9</v>
      </c>
      <c r="D31" s="45">
        <v>101.28141975</v>
      </c>
      <c r="E31" s="32">
        <v>0.00911714704947782</v>
      </c>
      <c r="F31" s="44">
        <v>9</v>
      </c>
      <c r="G31" s="45">
        <v>121.86380768</v>
      </c>
      <c r="H31" s="32">
        <v>0.010758108606613099</v>
      </c>
      <c r="I31" s="42">
        <v>-20.582387929999996</v>
      </c>
      <c r="J31" s="43">
        <v>-16.88966422586017</v>
      </c>
      <c r="K31" s="45">
        <v>171.55260973</v>
      </c>
      <c r="L31" s="32">
        <v>0.015238490985816621</v>
      </c>
      <c r="M31" s="42">
        <v>-70.27118998</v>
      </c>
      <c r="N31" s="47">
        <v>-40.961889236542135</v>
      </c>
      <c r="O31" s="1"/>
      <c r="P31" s="1"/>
      <c r="Q31" s="1"/>
    </row>
    <row r="32" spans="1:17" ht="22.5" customHeight="1" thickBot="1">
      <c r="A32" s="191" t="s">
        <v>18</v>
      </c>
      <c r="B32" s="192"/>
      <c r="C32" s="48">
        <v>3957</v>
      </c>
      <c r="D32" s="49">
        <v>1110889.3955571426</v>
      </c>
      <c r="E32" s="50">
        <v>99.99999999999996</v>
      </c>
      <c r="F32" s="48">
        <v>3981</v>
      </c>
      <c r="G32" s="49">
        <v>1132762.385435385</v>
      </c>
      <c r="H32" s="50">
        <v>100.00000000000001</v>
      </c>
      <c r="I32" s="51">
        <v>-21872.989878242995</v>
      </c>
      <c r="J32" s="52">
        <v>-1.9309424606145744</v>
      </c>
      <c r="K32" s="49">
        <v>1124581.317819752</v>
      </c>
      <c r="L32" s="50">
        <v>99.99999999999999</v>
      </c>
      <c r="M32" s="51">
        <v>-13691.92226260947</v>
      </c>
      <c r="N32" s="53">
        <v>-1.2175128686251226</v>
      </c>
      <c r="O32" s="1"/>
      <c r="P32" s="1"/>
      <c r="Q32" s="1"/>
    </row>
    <row r="33" spans="1:17" ht="22.5" customHeight="1">
      <c r="A33" s="12"/>
      <c r="B33" s="12"/>
      <c r="C33" s="54"/>
      <c r="D33" s="54"/>
      <c r="E33" s="54"/>
      <c r="F33" s="54"/>
      <c r="G33" s="55"/>
      <c r="H33" s="55"/>
      <c r="I33" s="56"/>
      <c r="J33" s="56"/>
      <c r="K33" s="55"/>
      <c r="L33" s="55"/>
      <c r="M33" s="57"/>
      <c r="N33" s="57"/>
      <c r="O33" s="1"/>
      <c r="P33" s="1"/>
      <c r="Q33" s="1"/>
    </row>
    <row r="34" spans="2:12" ht="21.75">
      <c r="B34" s="26" t="s">
        <v>104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19</v>
      </c>
    </row>
    <row r="35" spans="2:12" ht="21.75">
      <c r="B35" s="63"/>
      <c r="C35" s="1"/>
      <c r="D35" s="1"/>
      <c r="E35" s="1"/>
      <c r="F35" s="58"/>
      <c r="G35" s="1"/>
      <c r="H35" s="1"/>
      <c r="I35" s="1"/>
      <c r="J35" s="1"/>
      <c r="K35" s="1"/>
      <c r="L35" s="2" t="s">
        <v>20</v>
      </c>
    </row>
    <row r="36" spans="2:12" ht="21.75">
      <c r="B36" s="1" t="s">
        <v>31</v>
      </c>
      <c r="C36" s="1"/>
      <c r="D36" s="30"/>
      <c r="E36" s="1"/>
      <c r="F36" s="1"/>
      <c r="G36" s="1"/>
      <c r="H36" s="1"/>
      <c r="I36" s="1"/>
      <c r="J36" s="1"/>
      <c r="K36" s="1"/>
      <c r="L36" s="1"/>
    </row>
    <row r="37" spans="2:12" ht="21.75">
      <c r="B37" s="1" t="s">
        <v>33</v>
      </c>
      <c r="C37" s="1"/>
      <c r="D37" s="30"/>
      <c r="E37" s="1"/>
      <c r="F37" s="13"/>
      <c r="G37" s="1"/>
      <c r="H37" s="1"/>
      <c r="I37" s="1"/>
      <c r="J37" s="1"/>
      <c r="K37" s="1"/>
      <c r="L37" s="1"/>
    </row>
    <row r="38" spans="2:12" ht="21.75">
      <c r="B38" s="1" t="s">
        <v>77</v>
      </c>
      <c r="C38" s="1"/>
      <c r="D38" s="30"/>
      <c r="E38" s="1"/>
      <c r="F38" s="1"/>
      <c r="G38" s="1"/>
      <c r="H38" s="1"/>
      <c r="I38" s="1"/>
      <c r="J38" s="1"/>
      <c r="K38" s="1"/>
      <c r="L38" s="1"/>
    </row>
    <row r="39" spans="2:12" ht="21.75">
      <c r="B39" s="1" t="s">
        <v>55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61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56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64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ht="21.75">
      <c r="B43" s="1" t="s">
        <v>59</v>
      </c>
    </row>
    <row r="44" ht="21.75">
      <c r="B44" s="1" t="s">
        <v>60</v>
      </c>
    </row>
    <row r="45" ht="21.75">
      <c r="B45" s="1" t="s">
        <v>73</v>
      </c>
    </row>
    <row r="46" ht="21.75">
      <c r="B46" s="1" t="s">
        <v>74</v>
      </c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2:B32"/>
  </mergeCells>
  <conditionalFormatting sqref="J8 J10 J12 J14:J15 J22:J27 J18:J20">
    <cfRule type="cellIs" priority="10" dxfId="0" operator="greaterThanOrEqual" stopIfTrue="1">
      <formula>100</formula>
    </cfRule>
  </conditionalFormatting>
  <conditionalFormatting sqref="J9">
    <cfRule type="cellIs" priority="9" dxfId="0" operator="greaterThanOrEqual" stopIfTrue="1">
      <formula>100</formula>
    </cfRule>
  </conditionalFormatting>
  <conditionalFormatting sqref="J11">
    <cfRule type="cellIs" priority="8" dxfId="0" operator="greaterThanOrEqual" stopIfTrue="1">
      <formula>100</formula>
    </cfRule>
  </conditionalFormatting>
  <conditionalFormatting sqref="J13">
    <cfRule type="cellIs" priority="7" dxfId="0" operator="greaterThanOrEqual" stopIfTrue="1">
      <formula>100</formula>
    </cfRule>
  </conditionalFormatting>
  <conditionalFormatting sqref="J16">
    <cfRule type="cellIs" priority="6" dxfId="0" operator="greaterThanOrEqual" stopIfTrue="1">
      <formula>100</formula>
    </cfRule>
  </conditionalFormatting>
  <conditionalFormatting sqref="J17">
    <cfRule type="cellIs" priority="5" dxfId="0" operator="greaterThanOrEqual" stopIfTrue="1">
      <formula>100</formula>
    </cfRule>
  </conditionalFormatting>
  <conditionalFormatting sqref="J21">
    <cfRule type="cellIs" priority="4" dxfId="0" operator="greaterThanOrEqual" stopIfTrue="1">
      <formula>100</formula>
    </cfRule>
  </conditionalFormatting>
  <conditionalFormatting sqref="J29 J31">
    <cfRule type="cellIs" priority="3" dxfId="0" operator="greaterThanOrEqual" stopIfTrue="1">
      <formula>100</formula>
    </cfRule>
  </conditionalFormatting>
  <conditionalFormatting sqref="J28">
    <cfRule type="cellIs" priority="2" dxfId="0" operator="greaterThanOrEqual" stopIfTrue="1">
      <formula>100</formula>
    </cfRule>
  </conditionalFormatting>
  <conditionalFormatting sqref="J30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18" max="18" width="17.00390625" style="0" bestFit="1" customWidth="1"/>
  </cols>
  <sheetData>
    <row r="1" spans="1:15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</row>
    <row r="2" spans="1:15" ht="23.25">
      <c r="A2" s="193" t="s">
        <v>107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</row>
    <row r="3" spans="1:15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</row>
    <row r="4" spans="1:15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</row>
    <row r="5" spans="1:15" ht="22.5" customHeight="1" thickBot="1">
      <c r="A5" s="195"/>
      <c r="B5" s="198"/>
      <c r="C5" s="188" t="s">
        <v>108</v>
      </c>
      <c r="D5" s="189"/>
      <c r="E5" s="190"/>
      <c r="F5" s="188" t="s">
        <v>103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</row>
    <row r="6" spans="1:15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</row>
    <row r="7" spans="1:15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</row>
    <row r="8" spans="1:15" ht="21.75">
      <c r="A8" s="11">
        <v>1</v>
      </c>
      <c r="B8" s="28" t="s">
        <v>15</v>
      </c>
      <c r="C8" s="40">
        <v>233</v>
      </c>
      <c r="D8" s="99">
        <v>502117.44028071</v>
      </c>
      <c r="E8" s="32">
        <v>43.576635186501015</v>
      </c>
      <c r="F8" s="40">
        <v>238</v>
      </c>
      <c r="G8" s="99">
        <v>489082.2988721</v>
      </c>
      <c r="H8" s="32">
        <v>44.0261891540316</v>
      </c>
      <c r="I8" s="42">
        <v>13035.141408609983</v>
      </c>
      <c r="J8" s="43">
        <v>2.6652245314686405</v>
      </c>
      <c r="K8" s="99">
        <v>488375.83568141</v>
      </c>
      <c r="L8" s="32">
        <v>43.38092426244447</v>
      </c>
      <c r="M8" s="42">
        <v>13741.604599300015</v>
      </c>
      <c r="N8" s="43">
        <v>2.8137355690678145</v>
      </c>
      <c r="O8" s="1"/>
    </row>
    <row r="9" spans="1:15" ht="21.75">
      <c r="A9" s="11">
        <v>2</v>
      </c>
      <c r="B9" s="28" t="s">
        <v>10</v>
      </c>
      <c r="C9" s="44">
        <v>844</v>
      </c>
      <c r="D9" s="100">
        <v>180709.815893486</v>
      </c>
      <c r="E9" s="32">
        <v>15.683035660756609</v>
      </c>
      <c r="F9" s="44">
        <v>848</v>
      </c>
      <c r="G9" s="100">
        <v>174807.128308432</v>
      </c>
      <c r="H9" s="32">
        <v>15.735780489558678</v>
      </c>
      <c r="I9" s="42">
        <v>5902.687585053995</v>
      </c>
      <c r="J9" s="43">
        <v>3.376685860681387</v>
      </c>
      <c r="K9" s="100">
        <v>167945.875199369</v>
      </c>
      <c r="L9" s="32">
        <v>14.918115844221543</v>
      </c>
      <c r="M9" s="42">
        <v>12763.940694116987</v>
      </c>
      <c r="N9" s="43">
        <v>7.600032259777073</v>
      </c>
      <c r="O9" s="1"/>
    </row>
    <row r="10" spans="1:15" ht="21.75">
      <c r="A10" s="11">
        <v>3</v>
      </c>
      <c r="B10" s="28" t="s">
        <v>29</v>
      </c>
      <c r="C10" s="44">
        <v>55</v>
      </c>
      <c r="D10" s="100">
        <v>119269.301124</v>
      </c>
      <c r="E10" s="32">
        <v>10.350874929028336</v>
      </c>
      <c r="F10" s="44">
        <v>55</v>
      </c>
      <c r="G10" s="100">
        <v>113648.51767035</v>
      </c>
      <c r="H10" s="32">
        <v>10.230407331381667</v>
      </c>
      <c r="I10" s="42">
        <v>5620.783453650001</v>
      </c>
      <c r="J10" s="43">
        <v>4.945760462933358</v>
      </c>
      <c r="K10" s="100">
        <v>113158.17635262</v>
      </c>
      <c r="L10" s="32">
        <v>10.051492967870034</v>
      </c>
      <c r="M10" s="42">
        <v>6111.124771380011</v>
      </c>
      <c r="N10" s="43">
        <v>5.40051542748154</v>
      </c>
      <c r="O10" s="1"/>
    </row>
    <row r="11" spans="1:18" ht="21.75">
      <c r="A11" s="11">
        <v>4</v>
      </c>
      <c r="B11" s="28" t="s">
        <v>13</v>
      </c>
      <c r="C11" s="44">
        <v>87</v>
      </c>
      <c r="D11" s="100">
        <v>76581.87455628</v>
      </c>
      <c r="E11" s="32">
        <v>6.646214892619024</v>
      </c>
      <c r="F11" s="44">
        <v>83</v>
      </c>
      <c r="G11" s="100">
        <v>74447.15300157</v>
      </c>
      <c r="H11" s="32">
        <v>6.70158058793983</v>
      </c>
      <c r="I11" s="42">
        <v>2134.721554710006</v>
      </c>
      <c r="J11" s="43">
        <v>2.8674320892633562</v>
      </c>
      <c r="K11" s="100">
        <v>74451.71634183</v>
      </c>
      <c r="L11" s="32">
        <v>6.61331710510932</v>
      </c>
      <c r="M11" s="42">
        <v>2130.158214449999</v>
      </c>
      <c r="N11" s="43">
        <v>2.8611270755261144</v>
      </c>
      <c r="O11" s="1"/>
      <c r="R11" s="101"/>
    </row>
    <row r="12" spans="1:18" ht="21.75">
      <c r="A12" s="11">
        <v>5</v>
      </c>
      <c r="B12" s="28" t="s">
        <v>11</v>
      </c>
      <c r="C12" s="44">
        <v>235</v>
      </c>
      <c r="D12" s="102">
        <v>55323.58784996</v>
      </c>
      <c r="E12" s="32">
        <v>4.801298683428073</v>
      </c>
      <c r="F12" s="44">
        <v>238</v>
      </c>
      <c r="G12" s="94">
        <v>53708.6926576</v>
      </c>
      <c r="H12" s="32">
        <v>4.834746764731327</v>
      </c>
      <c r="I12" s="42">
        <v>1614.8951923600034</v>
      </c>
      <c r="J12" s="43">
        <v>3.0067668983402247</v>
      </c>
      <c r="K12" s="94">
        <v>56824.62039872</v>
      </c>
      <c r="L12" s="32">
        <v>5.047556356508864</v>
      </c>
      <c r="M12" s="42">
        <v>-1501.0325487599985</v>
      </c>
      <c r="N12" s="43">
        <v>-2.6415179515986877</v>
      </c>
      <c r="O12" s="1"/>
      <c r="R12" s="101"/>
    </row>
    <row r="13" spans="1:18" ht="21.75">
      <c r="A13" s="11">
        <v>6</v>
      </c>
      <c r="B13" s="29" t="s">
        <v>65</v>
      </c>
      <c r="C13" s="44">
        <v>447</v>
      </c>
      <c r="D13" s="102">
        <v>39256.6473941</v>
      </c>
      <c r="E13" s="32">
        <v>3.4069173163581925</v>
      </c>
      <c r="F13" s="44">
        <v>445</v>
      </c>
      <c r="G13" s="100">
        <v>36389.05592795</v>
      </c>
      <c r="H13" s="32">
        <v>3.275668457262076</v>
      </c>
      <c r="I13" s="42">
        <v>2867.591466149999</v>
      </c>
      <c r="J13" s="43">
        <v>7.8803678551809755</v>
      </c>
      <c r="K13" s="100">
        <v>39365.5864218699</v>
      </c>
      <c r="L13" s="32">
        <v>3.4967240357646854</v>
      </c>
      <c r="M13" s="42">
        <v>-108.93902776989853</v>
      </c>
      <c r="N13" s="43">
        <v>-0.27673670754559493</v>
      </c>
      <c r="O13" s="1"/>
      <c r="R13" s="93"/>
    </row>
    <row r="14" spans="1:15" ht="21.75">
      <c r="A14" s="11">
        <v>7</v>
      </c>
      <c r="B14" s="28" t="s">
        <v>27</v>
      </c>
      <c r="C14" s="44">
        <v>172</v>
      </c>
      <c r="D14" s="103">
        <v>36768.7803727</v>
      </c>
      <c r="E14" s="32">
        <v>3.1910059281310352</v>
      </c>
      <c r="F14" s="44">
        <v>177</v>
      </c>
      <c r="G14" s="103">
        <v>34535.06865955</v>
      </c>
      <c r="H14" s="32">
        <v>3.108776311797024</v>
      </c>
      <c r="I14" s="42">
        <v>2233.711713149998</v>
      </c>
      <c r="J14" s="43">
        <v>6.467952142125852</v>
      </c>
      <c r="K14" s="103">
        <v>40441.9838588</v>
      </c>
      <c r="L14" s="32">
        <v>3.5923371113432556</v>
      </c>
      <c r="M14" s="42">
        <v>-3673.2034860999993</v>
      </c>
      <c r="N14" s="43">
        <v>-9.082649107730965</v>
      </c>
      <c r="O14" s="1"/>
    </row>
    <row r="15" spans="1:15" ht="21.75">
      <c r="A15" s="11">
        <v>8</v>
      </c>
      <c r="B15" s="29" t="s">
        <v>105</v>
      </c>
      <c r="C15" s="44">
        <v>54</v>
      </c>
      <c r="D15" s="104">
        <v>19902.31287041</v>
      </c>
      <c r="E15" s="32">
        <v>1.7272370121950111</v>
      </c>
      <c r="F15" s="44">
        <v>56</v>
      </c>
      <c r="G15" s="100">
        <v>20862.17590078</v>
      </c>
      <c r="H15" s="32">
        <v>1.8779704448322554</v>
      </c>
      <c r="I15" s="42">
        <v>-959.8630303699974</v>
      </c>
      <c r="J15" s="43">
        <v>-4.6009727601525485</v>
      </c>
      <c r="K15" s="100">
        <v>19387.7094341</v>
      </c>
      <c r="L15" s="32">
        <v>1.7221506330457192</v>
      </c>
      <c r="M15" s="42">
        <v>514.6034363100007</v>
      </c>
      <c r="N15" s="43">
        <v>2.6542766078642193</v>
      </c>
      <c r="O15" s="1"/>
    </row>
    <row r="16" spans="1:15" ht="21.75">
      <c r="A16" s="11">
        <v>9</v>
      </c>
      <c r="B16" s="28" t="s">
        <v>12</v>
      </c>
      <c r="C16" s="44">
        <v>64</v>
      </c>
      <c r="D16" s="100">
        <v>19834.83006106</v>
      </c>
      <c r="E16" s="32">
        <v>1.7213804664379844</v>
      </c>
      <c r="F16" s="44">
        <v>64</v>
      </c>
      <c r="G16" s="100">
        <v>18991.38797331</v>
      </c>
      <c r="H16" s="32">
        <v>1.7095659383681767</v>
      </c>
      <c r="I16" s="42">
        <v>843.4420877500015</v>
      </c>
      <c r="J16" s="43">
        <v>4.441181913272231</v>
      </c>
      <c r="K16" s="100">
        <v>18512.84676929</v>
      </c>
      <c r="L16" s="32">
        <v>1.6444392717757463</v>
      </c>
      <c r="M16" s="42">
        <v>1321.9832917700005</v>
      </c>
      <c r="N16" s="43">
        <v>7.140896849872758</v>
      </c>
      <c r="O16" s="1"/>
    </row>
    <row r="17" spans="1:15" ht="21.75">
      <c r="A17" s="11">
        <v>10</v>
      </c>
      <c r="B17" s="28" t="s">
        <v>28</v>
      </c>
      <c r="C17" s="44">
        <v>734</v>
      </c>
      <c r="D17" s="62">
        <v>19591.7680044</v>
      </c>
      <c r="E17" s="32">
        <v>1.7002861452273288</v>
      </c>
      <c r="F17" s="44">
        <v>750</v>
      </c>
      <c r="G17" s="62">
        <v>18229.93978418</v>
      </c>
      <c r="H17" s="32">
        <v>1.6410219283254026</v>
      </c>
      <c r="I17" s="42">
        <v>1361.8282202200025</v>
      </c>
      <c r="J17" s="43">
        <v>7.4702837000142015</v>
      </c>
      <c r="K17" s="62">
        <v>24521.43455684</v>
      </c>
      <c r="L17" s="32">
        <v>2.178163655113161</v>
      </c>
      <c r="M17" s="42">
        <v>-4929.666552439998</v>
      </c>
      <c r="N17" s="46">
        <v>-20.103499821811685</v>
      </c>
      <c r="O17" s="1"/>
    </row>
    <row r="18" spans="1:15" ht="21.75">
      <c r="A18" s="11">
        <v>11</v>
      </c>
      <c r="B18" s="28" t="s">
        <v>30</v>
      </c>
      <c r="C18" s="44">
        <v>122</v>
      </c>
      <c r="D18" s="100">
        <v>17485.59390863</v>
      </c>
      <c r="E18" s="32">
        <v>1.5175002611932706</v>
      </c>
      <c r="F18" s="44">
        <v>122</v>
      </c>
      <c r="G18" s="100">
        <v>16582.18097267</v>
      </c>
      <c r="H18" s="32">
        <v>1.4926940471425005</v>
      </c>
      <c r="I18" s="42">
        <v>903.4129359599974</v>
      </c>
      <c r="J18" s="43">
        <v>5.448094779866181</v>
      </c>
      <c r="K18" s="100">
        <v>17605.81726247</v>
      </c>
      <c r="L18" s="32">
        <v>1.5638706288078554</v>
      </c>
      <c r="M18" s="42">
        <v>-120.22335383999962</v>
      </c>
      <c r="N18" s="46">
        <v>-0.6828615340469173</v>
      </c>
      <c r="O18" s="98"/>
    </row>
    <row r="19" spans="1:15" ht="21.75">
      <c r="A19" s="11">
        <v>12</v>
      </c>
      <c r="B19" s="28" t="s">
        <v>58</v>
      </c>
      <c r="C19" s="44">
        <v>63</v>
      </c>
      <c r="D19" s="103">
        <v>13744.4883036</v>
      </c>
      <c r="E19" s="32">
        <v>1.1928256311835521</v>
      </c>
      <c r="F19" s="44">
        <v>72</v>
      </c>
      <c r="G19" s="103">
        <v>12408.59132442</v>
      </c>
      <c r="H19" s="32">
        <v>1.116996035317267</v>
      </c>
      <c r="I19" s="42">
        <v>1335.896979179999</v>
      </c>
      <c r="J19" s="43">
        <v>10.765903592545316</v>
      </c>
      <c r="K19" s="103">
        <v>15339.61678763</v>
      </c>
      <c r="L19" s="32">
        <v>1.3625710067137728</v>
      </c>
      <c r="M19" s="42">
        <v>-1595.1284840300013</v>
      </c>
      <c r="N19" s="46">
        <v>-10.398750543209962</v>
      </c>
      <c r="O19" s="1"/>
    </row>
    <row r="20" spans="1:15" ht="21.75">
      <c r="A20" s="11">
        <v>13</v>
      </c>
      <c r="B20" s="28" t="s">
        <v>53</v>
      </c>
      <c r="C20" s="44">
        <v>104</v>
      </c>
      <c r="D20" s="100">
        <v>12259.87944462</v>
      </c>
      <c r="E20" s="32">
        <v>1.0639827481196786</v>
      </c>
      <c r="F20" s="44">
        <v>106</v>
      </c>
      <c r="G20" s="100">
        <v>10581.64189593</v>
      </c>
      <c r="H20" s="32">
        <v>0.9525377809518093</v>
      </c>
      <c r="I20" s="42">
        <v>1678.23754869</v>
      </c>
      <c r="J20" s="43">
        <v>15.859897407183073</v>
      </c>
      <c r="K20" s="100">
        <v>11984.16286714</v>
      </c>
      <c r="L20" s="32">
        <v>1.064516349304686</v>
      </c>
      <c r="M20" s="42">
        <v>275.71657748000143</v>
      </c>
      <c r="N20" s="46">
        <v>2.300674486292264</v>
      </c>
      <c r="O20" s="1"/>
    </row>
    <row r="21" spans="1:15" ht="21.75">
      <c r="A21" s="11">
        <v>14</v>
      </c>
      <c r="B21" s="68" t="s">
        <v>62</v>
      </c>
      <c r="C21" s="69">
        <v>132</v>
      </c>
      <c r="D21" s="105">
        <v>7246.62105206</v>
      </c>
      <c r="E21" s="71">
        <v>0.6289033930864805</v>
      </c>
      <c r="F21" s="69">
        <v>132</v>
      </c>
      <c r="G21" s="105">
        <v>6376.68000393</v>
      </c>
      <c r="H21" s="71">
        <v>0.5740157417500519</v>
      </c>
      <c r="I21" s="72">
        <v>869.9410481300001</v>
      </c>
      <c r="J21" s="73">
        <v>13.642538869660207</v>
      </c>
      <c r="K21" s="105">
        <v>7537.86736153</v>
      </c>
      <c r="L21" s="71">
        <v>0.669565587033266</v>
      </c>
      <c r="M21" s="72">
        <v>-291.2463094700006</v>
      </c>
      <c r="N21" s="47">
        <v>-3.8637759926155666</v>
      </c>
      <c r="O21" s="1"/>
    </row>
    <row r="22" spans="1:15" ht="21.75">
      <c r="A22" s="67">
        <v>15</v>
      </c>
      <c r="B22" s="80" t="s">
        <v>14</v>
      </c>
      <c r="C22" s="81">
        <v>57</v>
      </c>
      <c r="D22" s="106">
        <v>6907.41463292</v>
      </c>
      <c r="E22" s="83">
        <v>0.599465111931539</v>
      </c>
      <c r="F22" s="82">
        <v>58</v>
      </c>
      <c r="G22" s="59">
        <v>6535.46095704</v>
      </c>
      <c r="H22" s="84">
        <v>0.5883088407962932</v>
      </c>
      <c r="I22" s="42">
        <v>371.95367588000045</v>
      </c>
      <c r="J22" s="85">
        <v>5.691315093533408</v>
      </c>
      <c r="K22" s="97">
        <v>8460.45872786</v>
      </c>
      <c r="L22" s="84">
        <v>0.7515165421457454</v>
      </c>
      <c r="M22" s="42">
        <v>-1553.044094939999</v>
      </c>
      <c r="N22" s="90">
        <v>-18.356499864787217</v>
      </c>
      <c r="O22" s="91"/>
    </row>
    <row r="23" spans="1:15" ht="21.75">
      <c r="A23" s="11">
        <v>16</v>
      </c>
      <c r="B23" s="31" t="s">
        <v>51</v>
      </c>
      <c r="C23" s="82">
        <v>206</v>
      </c>
      <c r="D23" s="103">
        <v>6851.5442724</v>
      </c>
      <c r="E23" s="83">
        <v>0.5946163611756257</v>
      </c>
      <c r="F23" s="82">
        <v>212</v>
      </c>
      <c r="G23" s="103">
        <v>6658.81081901</v>
      </c>
      <c r="H23" s="84">
        <v>0.5994125433178091</v>
      </c>
      <c r="I23" s="42">
        <v>192.73345339000025</v>
      </c>
      <c r="J23" s="85">
        <v>2.894412510410604</v>
      </c>
      <c r="K23" s="107">
        <v>6675.74643967</v>
      </c>
      <c r="L23" s="84">
        <v>0.5929860356226286</v>
      </c>
      <c r="M23" s="42">
        <v>175.79783273000066</v>
      </c>
      <c r="N23" s="43">
        <v>2.633380915807983</v>
      </c>
      <c r="O23" s="1"/>
    </row>
    <row r="24" spans="1:15" ht="21.75">
      <c r="A24" s="67">
        <v>17</v>
      </c>
      <c r="B24" s="80" t="s">
        <v>76</v>
      </c>
      <c r="C24" s="81">
        <v>28</v>
      </c>
      <c r="D24" s="108">
        <v>5143.78697163</v>
      </c>
      <c r="E24" s="84">
        <v>0.44640737476572484</v>
      </c>
      <c r="F24" s="81">
        <v>29</v>
      </c>
      <c r="G24" s="61">
        <v>5002.01999341</v>
      </c>
      <c r="H24" s="84">
        <v>0.4502716186825364</v>
      </c>
      <c r="I24" s="42">
        <v>141.76697822000006</v>
      </c>
      <c r="J24" s="85">
        <v>2.8341945535358413</v>
      </c>
      <c r="K24" s="88">
        <v>3055.83562934</v>
      </c>
      <c r="L24" s="84">
        <v>0.27144048560452555</v>
      </c>
      <c r="M24" s="42">
        <v>2087.95134229</v>
      </c>
      <c r="N24" s="90">
        <v>68.32669016104626</v>
      </c>
      <c r="O24" s="91"/>
    </row>
    <row r="25" spans="1:15" ht="21.75">
      <c r="A25" s="67">
        <v>18</v>
      </c>
      <c r="B25" s="80" t="s">
        <v>72</v>
      </c>
      <c r="C25" s="81">
        <v>123</v>
      </c>
      <c r="D25" s="103">
        <v>4217.73444137</v>
      </c>
      <c r="E25" s="83">
        <v>0.3660392177622237</v>
      </c>
      <c r="F25" s="82">
        <v>120</v>
      </c>
      <c r="G25" s="103">
        <v>3532.97387534</v>
      </c>
      <c r="H25" s="84">
        <v>0.3180310889817075</v>
      </c>
      <c r="I25" s="42">
        <v>684.7605660300001</v>
      </c>
      <c r="J25" s="85">
        <v>19.381987815126465</v>
      </c>
      <c r="K25" s="107">
        <v>2335.84952485</v>
      </c>
      <c r="L25" s="84">
        <v>0.20748633311187786</v>
      </c>
      <c r="M25" s="42">
        <v>1881.8849165200004</v>
      </c>
      <c r="N25" s="90">
        <v>80.56533164912874</v>
      </c>
      <c r="O25" s="91"/>
    </row>
    <row r="26" spans="1:15" ht="21.75">
      <c r="A26" s="67">
        <v>19</v>
      </c>
      <c r="B26" s="31" t="s">
        <v>66</v>
      </c>
      <c r="C26" s="82">
        <v>3</v>
      </c>
      <c r="D26" s="103">
        <v>3128.55216829</v>
      </c>
      <c r="E26" s="84">
        <v>0.27151372480369024</v>
      </c>
      <c r="F26" s="81">
        <v>3</v>
      </c>
      <c r="G26" s="103">
        <v>2775.69746113</v>
      </c>
      <c r="H26" s="84">
        <v>0.2498626135926299</v>
      </c>
      <c r="I26" s="42">
        <v>352.85470715999963</v>
      </c>
      <c r="J26" s="85">
        <v>12.71228986952889</v>
      </c>
      <c r="K26" s="107">
        <v>3722.66887495</v>
      </c>
      <c r="L26" s="84">
        <v>0.3306732330297245</v>
      </c>
      <c r="M26" s="42">
        <v>-594.1167066600001</v>
      </c>
      <c r="N26" s="90">
        <v>-15.959429286279988</v>
      </c>
      <c r="O26" s="91"/>
    </row>
    <row r="27" spans="1:15" ht="21.75">
      <c r="A27" s="67">
        <v>20</v>
      </c>
      <c r="B27" s="80" t="s">
        <v>16</v>
      </c>
      <c r="C27" s="81">
        <v>1</v>
      </c>
      <c r="D27" s="109">
        <v>2537.36293155</v>
      </c>
      <c r="E27" s="84">
        <v>0.2202069275707508</v>
      </c>
      <c r="F27" s="81">
        <v>1</v>
      </c>
      <c r="G27" s="103">
        <v>2541.49902172</v>
      </c>
      <c r="H27" s="84">
        <v>0.22878054863787253</v>
      </c>
      <c r="I27" s="42">
        <v>-4.136090169999989</v>
      </c>
      <c r="J27" s="85">
        <v>-0.16274215078000792</v>
      </c>
      <c r="K27" s="107">
        <v>2621.72684352</v>
      </c>
      <c r="L27" s="83">
        <v>0.23287993656949066</v>
      </c>
      <c r="M27" s="89">
        <v>-84.36391196999966</v>
      </c>
      <c r="N27" s="90">
        <v>-3.217875736311661</v>
      </c>
      <c r="O27" s="91"/>
    </row>
    <row r="28" spans="1:15" ht="21.75">
      <c r="A28" s="11">
        <v>21</v>
      </c>
      <c r="B28" s="29" t="s">
        <v>32</v>
      </c>
      <c r="C28" s="44">
        <v>108</v>
      </c>
      <c r="D28" s="100">
        <v>1771.98136708</v>
      </c>
      <c r="E28" s="74">
        <v>0.1537827197305757</v>
      </c>
      <c r="F28" s="44">
        <v>106</v>
      </c>
      <c r="G28" s="100">
        <v>1744.81197449</v>
      </c>
      <c r="H28" s="74">
        <v>0.15706440859599505</v>
      </c>
      <c r="I28" s="75">
        <v>27.169392589999916</v>
      </c>
      <c r="J28" s="76">
        <v>1.557153033520497</v>
      </c>
      <c r="K28" s="100">
        <v>1950.51367176</v>
      </c>
      <c r="L28" s="74">
        <v>0.17325813376786595</v>
      </c>
      <c r="M28" s="75">
        <v>-178.53230468000015</v>
      </c>
      <c r="N28" s="77">
        <v>-9.153091683736097</v>
      </c>
      <c r="O28" s="98"/>
    </row>
    <row r="29" spans="1:15" ht="21.75">
      <c r="A29" s="11">
        <v>22</v>
      </c>
      <c r="B29" s="28" t="s">
        <v>24</v>
      </c>
      <c r="C29" s="44">
        <v>28</v>
      </c>
      <c r="D29" s="110">
        <v>1082.08472541</v>
      </c>
      <c r="E29" s="32">
        <v>0.09390952700968791</v>
      </c>
      <c r="F29" s="44">
        <v>28</v>
      </c>
      <c r="G29" s="96">
        <v>1060.29268703</v>
      </c>
      <c r="H29" s="32">
        <v>0.09544538108508946</v>
      </c>
      <c r="I29" s="42">
        <v>21.792038379999894</v>
      </c>
      <c r="J29" s="43">
        <v>2.0552851723463132</v>
      </c>
      <c r="K29" s="96">
        <v>1337.16204453</v>
      </c>
      <c r="L29" s="32">
        <v>0.11877599410592499</v>
      </c>
      <c r="M29" s="42">
        <v>-255.07731912000008</v>
      </c>
      <c r="N29" s="47">
        <v>-19.076021501167975</v>
      </c>
      <c r="O29" s="98"/>
    </row>
    <row r="30" spans="1:15" ht="21.75">
      <c r="A30" s="11">
        <v>23</v>
      </c>
      <c r="B30" s="28" t="s">
        <v>68</v>
      </c>
      <c r="C30" s="44">
        <v>5</v>
      </c>
      <c r="D30" s="100">
        <v>412.47262555000003</v>
      </c>
      <c r="E30" s="32">
        <v>0.035796743323558096</v>
      </c>
      <c r="F30" s="44">
        <v>5</v>
      </c>
      <c r="G30" s="100">
        <v>286.03439545</v>
      </c>
      <c r="H30" s="32">
        <v>0.02574823179592106</v>
      </c>
      <c r="I30" s="42">
        <v>126.43823010000006</v>
      </c>
      <c r="J30" s="43">
        <v>44.20385523953605</v>
      </c>
      <c r="K30" s="100">
        <v>0</v>
      </c>
      <c r="L30" s="32">
        <v>0</v>
      </c>
      <c r="M30" s="42">
        <v>412.47262555000003</v>
      </c>
      <c r="N30" s="47" t="s">
        <v>106</v>
      </c>
      <c r="O30" s="98"/>
    </row>
    <row r="31" spans="1:15" ht="22.5" thickBot="1">
      <c r="A31" s="11">
        <v>24</v>
      </c>
      <c r="B31" s="28" t="s">
        <v>17</v>
      </c>
      <c r="C31" s="44">
        <v>9</v>
      </c>
      <c r="D31" s="100">
        <v>117.11644443</v>
      </c>
      <c r="E31" s="32">
        <v>0.01016403766101628</v>
      </c>
      <c r="F31" s="44">
        <v>9</v>
      </c>
      <c r="G31" s="100">
        <v>101.28141975</v>
      </c>
      <c r="H31" s="32">
        <v>0.009117146447511187</v>
      </c>
      <c r="I31" s="42">
        <v>15.835024680000004</v>
      </c>
      <c r="J31" s="43">
        <v>15.634678817779907</v>
      </c>
      <c r="K31" s="100">
        <v>171.55260973</v>
      </c>
      <c r="L31" s="32">
        <v>0.015238490985816621</v>
      </c>
      <c r="M31" s="42">
        <v>-54.4361653</v>
      </c>
      <c r="N31" s="47">
        <v>-31.73147023859035</v>
      </c>
      <c r="O31" s="1"/>
    </row>
    <row r="32" spans="1:15" ht="22.5" customHeight="1" thickBot="1">
      <c r="A32" s="191" t="s">
        <v>18</v>
      </c>
      <c r="B32" s="192"/>
      <c r="C32" s="48">
        <v>3914</v>
      </c>
      <c r="D32" s="49">
        <v>1152262.9916966462</v>
      </c>
      <c r="E32" s="50">
        <v>99.99999999999997</v>
      </c>
      <c r="F32" s="48">
        <v>3957</v>
      </c>
      <c r="G32" s="49">
        <v>1110889.46890447</v>
      </c>
      <c r="H32" s="50">
        <v>99.99999999999997</v>
      </c>
      <c r="I32" s="51">
        <v>41373.596139503985</v>
      </c>
      <c r="J32" s="52">
        <v>3.7243599791235384</v>
      </c>
      <c r="K32" s="49">
        <v>1125784.7636598288</v>
      </c>
      <c r="L32" s="50">
        <v>99.99999999999999</v>
      </c>
      <c r="M32" s="51">
        <v>26478.228036817396</v>
      </c>
      <c r="N32" s="53">
        <v>2.3519796049414428</v>
      </c>
      <c r="O32" s="1"/>
    </row>
    <row r="33" spans="1:15" ht="22.5" customHeight="1">
      <c r="A33" s="12"/>
      <c r="B33" s="12"/>
      <c r="C33" s="54"/>
      <c r="D33" s="54"/>
      <c r="E33" s="54"/>
      <c r="F33" s="54"/>
      <c r="G33" s="55"/>
      <c r="H33" s="55"/>
      <c r="I33" s="56"/>
      <c r="J33" s="56"/>
      <c r="K33" s="55"/>
      <c r="L33" s="55"/>
      <c r="M33" s="57"/>
      <c r="N33" s="57"/>
      <c r="O33" s="1"/>
    </row>
    <row r="34" spans="2:12" ht="21.75">
      <c r="B34" s="26" t="s">
        <v>109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19</v>
      </c>
    </row>
    <row r="35" spans="2:12" ht="21.75">
      <c r="B35" s="63"/>
      <c r="C35" s="1"/>
      <c r="D35" s="1"/>
      <c r="E35" s="1"/>
      <c r="F35" s="58"/>
      <c r="G35" s="1"/>
      <c r="H35" s="1"/>
      <c r="I35" s="1"/>
      <c r="J35" s="1"/>
      <c r="K35" s="1"/>
      <c r="L35" s="2" t="s">
        <v>20</v>
      </c>
    </row>
    <row r="36" spans="2:12" ht="21.75">
      <c r="B36" s="1" t="s">
        <v>31</v>
      </c>
      <c r="C36" s="1"/>
      <c r="D36" s="30"/>
      <c r="E36" s="1"/>
      <c r="F36" s="1"/>
      <c r="G36" s="1"/>
      <c r="H36" s="1"/>
      <c r="I36" s="1"/>
      <c r="J36" s="1"/>
      <c r="K36" s="1"/>
      <c r="L36" s="1"/>
    </row>
    <row r="37" spans="2:12" ht="21.75">
      <c r="B37" s="1" t="s">
        <v>33</v>
      </c>
      <c r="C37" s="1"/>
      <c r="D37" s="30"/>
      <c r="E37" s="1"/>
      <c r="F37" s="13"/>
      <c r="G37" s="1"/>
      <c r="H37" s="1"/>
      <c r="I37" s="1"/>
      <c r="J37" s="1"/>
      <c r="K37" s="1"/>
      <c r="L37" s="1"/>
    </row>
    <row r="38" spans="2:12" ht="21.75">
      <c r="B38" s="1" t="s">
        <v>77</v>
      </c>
      <c r="C38" s="1"/>
      <c r="D38" s="30"/>
      <c r="E38" s="1"/>
      <c r="F38" s="1"/>
      <c r="G38" s="1"/>
      <c r="H38" s="1"/>
      <c r="I38" s="1"/>
      <c r="J38" s="1"/>
      <c r="K38" s="1"/>
      <c r="L38" s="1"/>
    </row>
    <row r="39" spans="2:12" ht="21.75">
      <c r="B39" s="1" t="s">
        <v>55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61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56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64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ht="21.75">
      <c r="B43" s="1" t="s">
        <v>59</v>
      </c>
    </row>
    <row r="44" ht="21.75">
      <c r="B44" s="1" t="s">
        <v>60</v>
      </c>
    </row>
    <row r="45" ht="21.75">
      <c r="B45" s="1" t="s">
        <v>73</v>
      </c>
    </row>
    <row r="46" ht="21.75">
      <c r="B46" s="1" t="s">
        <v>74</v>
      </c>
    </row>
    <row r="51" ht="21.75">
      <c r="D51" s="111"/>
    </row>
    <row r="52" ht="21.75">
      <c r="D52" s="111"/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C5:E5"/>
    <mergeCell ref="F5:H5"/>
    <mergeCell ref="I5:J5"/>
    <mergeCell ref="K5:L5"/>
    <mergeCell ref="M5:N5"/>
    <mergeCell ref="A32:B32"/>
    <mergeCell ref="A1:N1"/>
    <mergeCell ref="A2:N2"/>
    <mergeCell ref="A4:A7"/>
    <mergeCell ref="B4:B7"/>
    <mergeCell ref="F4:J4"/>
    <mergeCell ref="K4:N4"/>
  </mergeCells>
  <conditionalFormatting sqref="J8 J10 J12 J14:J15 J22:J27 J18:J20">
    <cfRule type="cellIs" priority="10" dxfId="0" operator="greaterThanOrEqual" stopIfTrue="1">
      <formula>100</formula>
    </cfRule>
  </conditionalFormatting>
  <conditionalFormatting sqref="J9">
    <cfRule type="cellIs" priority="9" dxfId="0" operator="greaterThanOrEqual" stopIfTrue="1">
      <formula>100</formula>
    </cfRule>
  </conditionalFormatting>
  <conditionalFormatting sqref="J11">
    <cfRule type="cellIs" priority="8" dxfId="0" operator="greaterThanOrEqual" stopIfTrue="1">
      <formula>100</formula>
    </cfRule>
  </conditionalFormatting>
  <conditionalFormatting sqref="J13">
    <cfRule type="cellIs" priority="7" dxfId="0" operator="greaterThanOrEqual" stopIfTrue="1">
      <formula>100</formula>
    </cfRule>
  </conditionalFormatting>
  <conditionalFormatting sqref="J16">
    <cfRule type="cellIs" priority="6" dxfId="0" operator="greaterThanOrEqual" stopIfTrue="1">
      <formula>100</formula>
    </cfRule>
  </conditionalFormatting>
  <conditionalFormatting sqref="J17">
    <cfRule type="cellIs" priority="5" dxfId="0" operator="greaterThanOrEqual" stopIfTrue="1">
      <formula>100</formula>
    </cfRule>
  </conditionalFormatting>
  <conditionalFormatting sqref="J21">
    <cfRule type="cellIs" priority="4" dxfId="0" operator="greaterThanOrEqual" stopIfTrue="1">
      <formula>100</formula>
    </cfRule>
  </conditionalFormatting>
  <conditionalFormatting sqref="J29 J31">
    <cfRule type="cellIs" priority="3" dxfId="0" operator="greaterThanOrEqual" stopIfTrue="1">
      <formula>100</formula>
    </cfRule>
  </conditionalFormatting>
  <conditionalFormatting sqref="J28">
    <cfRule type="cellIs" priority="2" dxfId="0" operator="greaterThanOrEqual" stopIfTrue="1">
      <formula>100</formula>
    </cfRule>
  </conditionalFormatting>
  <conditionalFormatting sqref="J30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1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22" max="22" width="17.00390625" style="0" bestFit="1" customWidth="1"/>
  </cols>
  <sheetData>
    <row r="1" spans="1:15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</row>
    <row r="2" spans="1:15" ht="23.25">
      <c r="A2" s="193" t="s">
        <v>110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</row>
    <row r="3" spans="1:15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</row>
    <row r="4" spans="1:15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</row>
    <row r="5" spans="1:15" ht="22.5" customHeight="1" thickBot="1">
      <c r="A5" s="195"/>
      <c r="B5" s="198"/>
      <c r="C5" s="188" t="s">
        <v>111</v>
      </c>
      <c r="D5" s="189"/>
      <c r="E5" s="190"/>
      <c r="F5" s="188" t="s">
        <v>108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</row>
    <row r="6" spans="1:15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</row>
    <row r="7" spans="1:15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</row>
    <row r="8" spans="1:15" ht="21.75">
      <c r="A8" s="11">
        <v>1</v>
      </c>
      <c r="B8" s="28" t="s">
        <v>15</v>
      </c>
      <c r="C8" s="40">
        <v>234</v>
      </c>
      <c r="D8" s="99">
        <v>501919.5404126</v>
      </c>
      <c r="E8" s="32">
        <v>43.2065814346954</v>
      </c>
      <c r="F8" s="40">
        <v>233</v>
      </c>
      <c r="G8" s="99">
        <v>502117.44028071</v>
      </c>
      <c r="H8" s="32">
        <v>43.576635186501015</v>
      </c>
      <c r="I8" s="42">
        <v>-197.89986811002018</v>
      </c>
      <c r="J8" s="43">
        <v>-0.03941306400339008</v>
      </c>
      <c r="K8" s="99">
        <v>488375.83568141</v>
      </c>
      <c r="L8" s="32">
        <v>43.38092426244447</v>
      </c>
      <c r="M8" s="42">
        <v>13543.704731189995</v>
      </c>
      <c r="N8" s="43">
        <v>2.7732135256637016</v>
      </c>
      <c r="O8" s="1"/>
    </row>
    <row r="9" spans="1:15" ht="21.75">
      <c r="A9" s="11">
        <v>2</v>
      </c>
      <c r="B9" s="28" t="s">
        <v>10</v>
      </c>
      <c r="C9" s="44">
        <v>837</v>
      </c>
      <c r="D9" s="100">
        <v>183791.749114807</v>
      </c>
      <c r="E9" s="32">
        <v>15.821287150179792</v>
      </c>
      <c r="F9" s="44">
        <v>844</v>
      </c>
      <c r="G9" s="100">
        <v>180709.815893486</v>
      </c>
      <c r="H9" s="32">
        <v>15.683035660756609</v>
      </c>
      <c r="I9" s="42">
        <v>3081.933221321</v>
      </c>
      <c r="J9" s="43">
        <v>1.7054597759855799</v>
      </c>
      <c r="K9" s="100">
        <v>167945.875199369</v>
      </c>
      <c r="L9" s="32">
        <v>14.918115844221543</v>
      </c>
      <c r="M9" s="42">
        <v>15845.873915437987</v>
      </c>
      <c r="N9" s="43">
        <v>9.435107528915077</v>
      </c>
      <c r="O9" s="1"/>
    </row>
    <row r="10" spans="1:15" ht="21.75">
      <c r="A10" s="11">
        <v>3</v>
      </c>
      <c r="B10" s="28" t="s">
        <v>29</v>
      </c>
      <c r="C10" s="44">
        <v>55</v>
      </c>
      <c r="D10" s="100">
        <v>120998.58152051</v>
      </c>
      <c r="E10" s="32">
        <v>10.415882716283477</v>
      </c>
      <c r="F10" s="44">
        <v>55</v>
      </c>
      <c r="G10" s="100">
        <v>119269.301124</v>
      </c>
      <c r="H10" s="32">
        <v>10.350874929028336</v>
      </c>
      <c r="I10" s="42">
        <v>1729.2803965099883</v>
      </c>
      <c r="J10" s="43">
        <v>1.449895639710438</v>
      </c>
      <c r="K10" s="100">
        <v>113158.17635262</v>
      </c>
      <c r="L10" s="32">
        <v>10.051492967870034</v>
      </c>
      <c r="M10" s="42">
        <v>7840.40516789</v>
      </c>
      <c r="N10" s="43">
        <v>6.928712904896924</v>
      </c>
      <c r="O10" s="1"/>
    </row>
    <row r="11" spans="1:22" ht="21.75">
      <c r="A11" s="11">
        <v>4</v>
      </c>
      <c r="B11" s="28" t="s">
        <v>13</v>
      </c>
      <c r="C11" s="44">
        <v>87</v>
      </c>
      <c r="D11" s="100">
        <v>76508.58839559</v>
      </c>
      <c r="E11" s="32">
        <v>6.586064675326729</v>
      </c>
      <c r="F11" s="44">
        <v>87</v>
      </c>
      <c r="G11" s="100">
        <v>76581.87455628</v>
      </c>
      <c r="H11" s="32">
        <v>6.646214892619024</v>
      </c>
      <c r="I11" s="42">
        <v>-73.2861606899969</v>
      </c>
      <c r="J11" s="43">
        <v>-0.09569648316213378</v>
      </c>
      <c r="K11" s="100">
        <v>74451.71634183</v>
      </c>
      <c r="L11" s="32">
        <v>6.61331710510932</v>
      </c>
      <c r="M11" s="42">
        <v>2056.872053760002</v>
      </c>
      <c r="N11" s="43">
        <v>2.7626925943739025</v>
      </c>
      <c r="O11" s="1"/>
      <c r="V11" s="101"/>
    </row>
    <row r="12" spans="1:22" ht="21.75">
      <c r="A12" s="11">
        <v>5</v>
      </c>
      <c r="B12" s="28" t="s">
        <v>11</v>
      </c>
      <c r="C12" s="44">
        <v>228</v>
      </c>
      <c r="D12" s="102">
        <v>55581.93920049</v>
      </c>
      <c r="E12" s="32">
        <v>4.7846425353157525</v>
      </c>
      <c r="F12" s="44">
        <v>235</v>
      </c>
      <c r="G12" s="94">
        <v>55323.58784996</v>
      </c>
      <c r="H12" s="32">
        <v>4.801298683428073</v>
      </c>
      <c r="I12" s="42">
        <v>258.35135052999976</v>
      </c>
      <c r="J12" s="43">
        <v>0.46698227748832916</v>
      </c>
      <c r="K12" s="94">
        <v>56824.62039872</v>
      </c>
      <c r="L12" s="32">
        <v>5.047556356508864</v>
      </c>
      <c r="M12" s="42">
        <v>-1242.6811982299987</v>
      </c>
      <c r="N12" s="43">
        <v>-2.186871094800997</v>
      </c>
      <c r="O12" s="1"/>
      <c r="V12" s="101"/>
    </row>
    <row r="13" spans="1:22" ht="21.75">
      <c r="A13" s="11">
        <v>6</v>
      </c>
      <c r="B13" s="29" t="s">
        <v>65</v>
      </c>
      <c r="C13" s="44">
        <v>455</v>
      </c>
      <c r="D13" s="102">
        <v>39622.0816549201</v>
      </c>
      <c r="E13" s="32">
        <v>3.410775153778971</v>
      </c>
      <c r="F13" s="44">
        <v>447</v>
      </c>
      <c r="G13" s="100">
        <v>39256.6473941</v>
      </c>
      <c r="H13" s="32">
        <v>3.4069173163581925</v>
      </c>
      <c r="I13" s="42">
        <v>365.4342608200968</v>
      </c>
      <c r="J13" s="43">
        <v>0.9308850477002757</v>
      </c>
      <c r="K13" s="100">
        <v>39365.5864218699</v>
      </c>
      <c r="L13" s="32">
        <v>3.4967240357646854</v>
      </c>
      <c r="M13" s="42">
        <v>256.4952330501983</v>
      </c>
      <c r="N13" s="43">
        <v>0.6515722395226408</v>
      </c>
      <c r="O13" s="1"/>
      <c r="V13" s="93"/>
    </row>
    <row r="14" spans="1:15" ht="21.75">
      <c r="A14" s="11">
        <v>7</v>
      </c>
      <c r="B14" s="28" t="s">
        <v>27</v>
      </c>
      <c r="C14" s="44">
        <v>170</v>
      </c>
      <c r="D14" s="103">
        <v>36734.15121863</v>
      </c>
      <c r="E14" s="32">
        <v>3.1621743492142973</v>
      </c>
      <c r="F14" s="44">
        <v>172</v>
      </c>
      <c r="G14" s="103">
        <v>36768.7803727</v>
      </c>
      <c r="H14" s="32">
        <v>3.1910059281310352</v>
      </c>
      <c r="I14" s="42">
        <v>-34.62915406999673</v>
      </c>
      <c r="J14" s="43">
        <v>-0.09418086136930479</v>
      </c>
      <c r="K14" s="103">
        <v>40441.9838588</v>
      </c>
      <c r="L14" s="32">
        <v>3.5923371113432556</v>
      </c>
      <c r="M14" s="42">
        <v>-3707.832640169996</v>
      </c>
      <c r="N14" s="43">
        <v>-9.168275851935459</v>
      </c>
      <c r="O14" s="1"/>
    </row>
    <row r="15" spans="1:15" ht="21.75">
      <c r="A15" s="11">
        <v>8</v>
      </c>
      <c r="B15" s="29" t="s">
        <v>105</v>
      </c>
      <c r="C15" s="44">
        <v>54</v>
      </c>
      <c r="D15" s="104">
        <v>19941.56414906</v>
      </c>
      <c r="E15" s="32">
        <v>1.7166233748008386</v>
      </c>
      <c r="F15" s="44">
        <v>54</v>
      </c>
      <c r="G15" s="100">
        <v>19902.31287041</v>
      </c>
      <c r="H15" s="32">
        <v>1.7272370121950111</v>
      </c>
      <c r="I15" s="42">
        <v>39.2512786499974</v>
      </c>
      <c r="J15" s="43">
        <v>0.19721968449382937</v>
      </c>
      <c r="K15" s="100">
        <v>19387.7094341</v>
      </c>
      <c r="L15" s="32">
        <v>1.7221506330457192</v>
      </c>
      <c r="M15" s="42">
        <v>553.8547149599981</v>
      </c>
      <c r="N15" s="43">
        <v>2.8567310483096717</v>
      </c>
      <c r="O15" s="1"/>
    </row>
    <row r="16" spans="1:15" ht="21.75">
      <c r="A16" s="11">
        <v>9</v>
      </c>
      <c r="B16" s="28" t="s">
        <v>12</v>
      </c>
      <c r="C16" s="44">
        <v>64</v>
      </c>
      <c r="D16" s="100">
        <v>19914.60297813</v>
      </c>
      <c r="E16" s="32">
        <v>1.7143024848302983</v>
      </c>
      <c r="F16" s="44">
        <v>64</v>
      </c>
      <c r="G16" s="100">
        <v>19834.83006106</v>
      </c>
      <c r="H16" s="32">
        <v>1.7213804664379844</v>
      </c>
      <c r="I16" s="42">
        <v>79.77291706999677</v>
      </c>
      <c r="J16" s="43">
        <v>0.40218603751291016</v>
      </c>
      <c r="K16" s="100">
        <v>18512.84676929</v>
      </c>
      <c r="L16" s="32">
        <v>1.6444392717757463</v>
      </c>
      <c r="M16" s="42">
        <v>1401.7562088399973</v>
      </c>
      <c r="N16" s="43">
        <v>7.571802577469057</v>
      </c>
      <c r="O16" s="1"/>
    </row>
    <row r="17" spans="1:19" ht="21.75">
      <c r="A17" s="11">
        <v>10</v>
      </c>
      <c r="B17" s="28" t="s">
        <v>28</v>
      </c>
      <c r="C17" s="44">
        <v>731</v>
      </c>
      <c r="D17" s="62">
        <v>19762.35305734</v>
      </c>
      <c r="E17" s="32">
        <v>1.7011964029359143</v>
      </c>
      <c r="F17" s="44">
        <v>734</v>
      </c>
      <c r="G17" s="62">
        <v>19591.7680044</v>
      </c>
      <c r="H17" s="32">
        <v>1.7002861452273288</v>
      </c>
      <c r="I17" s="42">
        <v>170.5850529399977</v>
      </c>
      <c r="J17" s="43">
        <v>0.8706975955497585</v>
      </c>
      <c r="K17" s="62">
        <v>24521.43455684</v>
      </c>
      <c r="L17" s="32">
        <v>2.178163655113161</v>
      </c>
      <c r="M17" s="42">
        <v>-4759.0814995</v>
      </c>
      <c r="N17" s="46">
        <v>-19.40784291583179</v>
      </c>
      <c r="O17" s="1"/>
      <c r="P17" s="1"/>
      <c r="Q17" s="1"/>
      <c r="R17" s="1"/>
      <c r="S17" s="1"/>
    </row>
    <row r="18" spans="1:19" ht="21.75">
      <c r="A18" s="11">
        <v>11</v>
      </c>
      <c r="B18" s="28" t="s">
        <v>30</v>
      </c>
      <c r="C18" s="44">
        <v>125</v>
      </c>
      <c r="D18" s="100">
        <v>17635.05137382</v>
      </c>
      <c r="E18" s="32">
        <v>1.518072563306928</v>
      </c>
      <c r="F18" s="44">
        <v>122</v>
      </c>
      <c r="G18" s="100">
        <v>17485.59390863</v>
      </c>
      <c r="H18" s="32">
        <v>1.5175002611932706</v>
      </c>
      <c r="I18" s="42">
        <v>149.45746519000022</v>
      </c>
      <c r="J18" s="43">
        <v>0.8547462898371192</v>
      </c>
      <c r="K18" s="100">
        <v>17605.81726247</v>
      </c>
      <c r="L18" s="32">
        <v>1.5638706288078554</v>
      </c>
      <c r="M18" s="42">
        <v>29.234111350000603</v>
      </c>
      <c r="N18" s="46">
        <v>0.16604802216321096</v>
      </c>
      <c r="O18" s="98"/>
      <c r="P18" s="1"/>
      <c r="Q18" s="1"/>
      <c r="R18" s="1"/>
      <c r="S18" s="1"/>
    </row>
    <row r="19" spans="1:19" ht="21.75">
      <c r="A19" s="11">
        <v>12</v>
      </c>
      <c r="B19" s="28" t="s">
        <v>53</v>
      </c>
      <c r="C19" s="44">
        <v>100</v>
      </c>
      <c r="D19" s="103">
        <v>15001.18396928</v>
      </c>
      <c r="E19" s="32">
        <v>1.2913421865439545</v>
      </c>
      <c r="F19" s="44">
        <v>104</v>
      </c>
      <c r="G19" s="103">
        <v>12259.87944462</v>
      </c>
      <c r="H19" s="32">
        <v>1.0639827481196786</v>
      </c>
      <c r="I19" s="42">
        <v>2741.3045246599995</v>
      </c>
      <c r="J19" s="43">
        <v>22.35996313865032</v>
      </c>
      <c r="K19" s="103">
        <v>11984.16286714</v>
      </c>
      <c r="L19" s="32">
        <v>1.064516349304686</v>
      </c>
      <c r="M19" s="42">
        <v>3017.021102140001</v>
      </c>
      <c r="N19" s="46">
        <v>25.175067592017864</v>
      </c>
      <c r="O19" s="1"/>
      <c r="P19" s="1"/>
      <c r="Q19" s="1"/>
      <c r="R19" s="1"/>
      <c r="S19" s="33"/>
    </row>
    <row r="20" spans="1:19" ht="21.75">
      <c r="A20" s="11">
        <v>13</v>
      </c>
      <c r="B20" s="28" t="s">
        <v>58</v>
      </c>
      <c r="C20" s="44">
        <v>63</v>
      </c>
      <c r="D20" s="100">
        <v>14135.86806801</v>
      </c>
      <c r="E20" s="32">
        <v>1.2168534708342114</v>
      </c>
      <c r="F20" s="44">
        <v>63</v>
      </c>
      <c r="G20" s="100">
        <v>13744.4883036</v>
      </c>
      <c r="H20" s="32">
        <v>1.1928256311835521</v>
      </c>
      <c r="I20" s="42">
        <v>391.37976441000137</v>
      </c>
      <c r="J20" s="43">
        <v>2.8475397247599967</v>
      </c>
      <c r="K20" s="100">
        <v>15339.61678763</v>
      </c>
      <c r="L20" s="32">
        <v>1.3625710067137728</v>
      </c>
      <c r="M20" s="42">
        <v>-1203.74871962</v>
      </c>
      <c r="N20" s="46">
        <v>-7.8473193710465665</v>
      </c>
      <c r="O20" s="1"/>
      <c r="P20" s="1"/>
      <c r="Q20" s="1"/>
      <c r="R20" s="1"/>
      <c r="S20" s="1"/>
    </row>
    <row r="21" spans="1:19" ht="21.75">
      <c r="A21" s="11">
        <v>14</v>
      </c>
      <c r="B21" s="68" t="s">
        <v>62</v>
      </c>
      <c r="C21" s="69">
        <v>133</v>
      </c>
      <c r="D21" s="105">
        <v>7524.24954253</v>
      </c>
      <c r="E21" s="71">
        <v>0.6477075993635313</v>
      </c>
      <c r="F21" s="69">
        <v>132</v>
      </c>
      <c r="G21" s="105">
        <v>7246.62105206</v>
      </c>
      <c r="H21" s="71">
        <v>0.6289033930864805</v>
      </c>
      <c r="I21" s="72">
        <v>277.62849047000054</v>
      </c>
      <c r="J21" s="73">
        <v>3.8311440390701677</v>
      </c>
      <c r="K21" s="105">
        <v>7537.86736153</v>
      </c>
      <c r="L21" s="71">
        <v>0.669565587033266</v>
      </c>
      <c r="M21" s="72">
        <v>-13.617819000000054</v>
      </c>
      <c r="N21" s="47">
        <v>-0.18065877716951462</v>
      </c>
      <c r="O21" s="1"/>
      <c r="P21" s="1"/>
      <c r="Q21" s="1"/>
      <c r="R21" s="1"/>
      <c r="S21" s="1"/>
    </row>
    <row r="22" spans="1:19" ht="21.75">
      <c r="A22" s="67">
        <v>15</v>
      </c>
      <c r="B22" s="80" t="s">
        <v>14</v>
      </c>
      <c r="C22" s="81">
        <v>58</v>
      </c>
      <c r="D22" s="106">
        <v>7068.40510115</v>
      </c>
      <c r="E22" s="83">
        <v>0.6084672861415203</v>
      </c>
      <c r="F22" s="82">
        <v>57</v>
      </c>
      <c r="G22" s="59">
        <v>6907.41463292</v>
      </c>
      <c r="H22" s="84">
        <v>0.599465111931539</v>
      </c>
      <c r="I22" s="42">
        <v>160.99046822999935</v>
      </c>
      <c r="J22" s="85">
        <v>2.330690667717209</v>
      </c>
      <c r="K22" s="97">
        <v>8460.45872786</v>
      </c>
      <c r="L22" s="84">
        <v>0.7515165421457454</v>
      </c>
      <c r="M22" s="42">
        <v>-1392.0536267099997</v>
      </c>
      <c r="N22" s="90">
        <v>-16.453642426338124</v>
      </c>
      <c r="O22" s="91"/>
      <c r="P22" s="1"/>
      <c r="Q22" s="1"/>
      <c r="R22" s="1"/>
      <c r="S22" s="1"/>
    </row>
    <row r="23" spans="1:19" ht="21.75">
      <c r="A23" s="11">
        <v>16</v>
      </c>
      <c r="B23" s="31" t="s">
        <v>51</v>
      </c>
      <c r="C23" s="82">
        <v>205</v>
      </c>
      <c r="D23" s="103">
        <v>6932.56992292</v>
      </c>
      <c r="E23" s="83">
        <v>0.5967742293518479</v>
      </c>
      <c r="F23" s="82">
        <v>206</v>
      </c>
      <c r="G23" s="103">
        <v>6851.5442724</v>
      </c>
      <c r="H23" s="84">
        <v>0.5946163611756257</v>
      </c>
      <c r="I23" s="42">
        <v>81.02565051999954</v>
      </c>
      <c r="J23" s="85">
        <v>1.1825896075194942</v>
      </c>
      <c r="K23" s="107">
        <v>6675.74643967</v>
      </c>
      <c r="L23" s="84">
        <v>0.5929860356226286</v>
      </c>
      <c r="M23" s="42">
        <v>256.8234832500002</v>
      </c>
      <c r="N23" s="43">
        <v>3.8471126123642243</v>
      </c>
      <c r="O23" s="1"/>
      <c r="P23" s="1"/>
      <c r="Q23" s="1"/>
      <c r="R23" s="1"/>
      <c r="S23" s="1"/>
    </row>
    <row r="24" spans="1:19" ht="21.75">
      <c r="A24" s="67">
        <v>17</v>
      </c>
      <c r="B24" s="80" t="s">
        <v>76</v>
      </c>
      <c r="C24" s="81">
        <v>28</v>
      </c>
      <c r="D24" s="108">
        <v>5027.75490288</v>
      </c>
      <c r="E24" s="84">
        <v>0.432802638977553</v>
      </c>
      <c r="F24" s="81">
        <v>28</v>
      </c>
      <c r="G24" s="61">
        <v>5143.78697163</v>
      </c>
      <c r="H24" s="84">
        <v>0.44640737476572484</v>
      </c>
      <c r="I24" s="42">
        <v>-116.03206874999978</v>
      </c>
      <c r="J24" s="85">
        <v>-2.255771271049172</v>
      </c>
      <c r="K24" s="88">
        <v>3055.83562934</v>
      </c>
      <c r="L24" s="84">
        <v>0.27144048560452555</v>
      </c>
      <c r="M24" s="42">
        <v>1971.9192735400002</v>
      </c>
      <c r="N24" s="90">
        <v>64.52962504288543</v>
      </c>
      <c r="O24" s="91"/>
      <c r="P24" s="1"/>
      <c r="Q24" s="1"/>
      <c r="R24" s="1"/>
      <c r="S24" s="1"/>
    </row>
    <row r="25" spans="1:19" ht="21.75">
      <c r="A25" s="67">
        <v>18</v>
      </c>
      <c r="B25" s="80" t="s">
        <v>72</v>
      </c>
      <c r="C25" s="81">
        <v>125</v>
      </c>
      <c r="D25" s="103">
        <v>4425.58041436</v>
      </c>
      <c r="E25" s="83">
        <v>0.380965842476768</v>
      </c>
      <c r="F25" s="82">
        <v>123</v>
      </c>
      <c r="G25" s="103">
        <v>4217.73444137</v>
      </c>
      <c r="H25" s="84">
        <v>0.3660392177622237</v>
      </c>
      <c r="I25" s="42">
        <v>207.8459729899996</v>
      </c>
      <c r="J25" s="85">
        <v>4.927905629888052</v>
      </c>
      <c r="K25" s="107">
        <v>2335.84952485</v>
      </c>
      <c r="L25" s="84">
        <v>0.20748633311187786</v>
      </c>
      <c r="M25" s="42">
        <v>2089.73088951</v>
      </c>
      <c r="N25" s="90">
        <v>89.4634207930922</v>
      </c>
      <c r="O25" s="91"/>
      <c r="P25" s="1"/>
      <c r="Q25" s="1"/>
      <c r="R25" s="1"/>
      <c r="S25" s="1"/>
    </row>
    <row r="26" spans="1:19" ht="21.75">
      <c r="A26" s="67">
        <v>19</v>
      </c>
      <c r="B26" s="31" t="s">
        <v>66</v>
      </c>
      <c r="C26" s="82">
        <v>3</v>
      </c>
      <c r="D26" s="103">
        <v>3230.30833213</v>
      </c>
      <c r="E26" s="84">
        <v>0.27807361294724003</v>
      </c>
      <c r="F26" s="81">
        <v>3</v>
      </c>
      <c r="G26" s="103">
        <v>3128.55216829</v>
      </c>
      <c r="H26" s="84">
        <v>0.27151372480369024</v>
      </c>
      <c r="I26" s="42">
        <v>101.75616384000023</v>
      </c>
      <c r="J26" s="85">
        <v>3.2525001459578657</v>
      </c>
      <c r="K26" s="107">
        <v>3722.66887495</v>
      </c>
      <c r="L26" s="84">
        <v>0.3306732330297245</v>
      </c>
      <c r="M26" s="42">
        <v>-492.36054281999986</v>
      </c>
      <c r="N26" s="90">
        <v>-13.226009601152422</v>
      </c>
      <c r="O26" s="91"/>
      <c r="P26" s="1"/>
      <c r="Q26" s="1"/>
      <c r="R26" s="1"/>
      <c r="S26" s="1"/>
    </row>
    <row r="27" spans="1:19" ht="21.75">
      <c r="A27" s="67">
        <v>20</v>
      </c>
      <c r="B27" s="80" t="s">
        <v>16</v>
      </c>
      <c r="C27" s="81">
        <v>1</v>
      </c>
      <c r="D27" s="109">
        <v>2521.2162387</v>
      </c>
      <c r="E27" s="84">
        <v>0.2170330619969889</v>
      </c>
      <c r="F27" s="81">
        <v>1</v>
      </c>
      <c r="G27" s="103">
        <v>2537.36293155</v>
      </c>
      <c r="H27" s="84">
        <v>0.2202069275707508</v>
      </c>
      <c r="I27" s="42">
        <v>-16.146692850000363</v>
      </c>
      <c r="J27" s="85">
        <v>-0.6363572451236538</v>
      </c>
      <c r="K27" s="107">
        <v>2621.72684352</v>
      </c>
      <c r="L27" s="83">
        <v>0.23287993656949066</v>
      </c>
      <c r="M27" s="89">
        <v>-100.51060482000003</v>
      </c>
      <c r="N27" s="90">
        <v>-3.8337557960482194</v>
      </c>
      <c r="O27" s="91"/>
      <c r="P27" s="1"/>
      <c r="Q27" s="1"/>
      <c r="R27" s="1"/>
      <c r="S27" s="1"/>
    </row>
    <row r="28" spans="1:19" ht="21.75">
      <c r="A28" s="11">
        <v>21</v>
      </c>
      <c r="B28" s="29" t="s">
        <v>32</v>
      </c>
      <c r="C28" s="44">
        <v>106</v>
      </c>
      <c r="D28" s="100">
        <v>1831.30601394</v>
      </c>
      <c r="E28" s="74">
        <v>0.15764373779530927</v>
      </c>
      <c r="F28" s="44">
        <v>108</v>
      </c>
      <c r="G28" s="100">
        <v>1771.98136708</v>
      </c>
      <c r="H28" s="74">
        <v>0.1537827197305757</v>
      </c>
      <c r="I28" s="75">
        <v>59.32464686000003</v>
      </c>
      <c r="J28" s="76">
        <v>3.3479272390860126</v>
      </c>
      <c r="K28" s="100">
        <v>1950.51367176</v>
      </c>
      <c r="L28" s="74">
        <v>0.17325813376786595</v>
      </c>
      <c r="M28" s="75">
        <v>-119.20765782000012</v>
      </c>
      <c r="N28" s="77">
        <v>-6.111603294348401</v>
      </c>
      <c r="O28" s="98"/>
      <c r="P28" s="1"/>
      <c r="Q28" s="1"/>
      <c r="R28" s="1"/>
      <c r="S28" s="1"/>
    </row>
    <row r="29" spans="1:19" ht="21.75">
      <c r="A29" s="11">
        <v>22</v>
      </c>
      <c r="B29" s="28" t="s">
        <v>24</v>
      </c>
      <c r="C29" s="44">
        <v>28</v>
      </c>
      <c r="D29" s="110">
        <v>1131.79072684</v>
      </c>
      <c r="E29" s="32">
        <v>0.09742758404274705</v>
      </c>
      <c r="F29" s="44">
        <v>28</v>
      </c>
      <c r="G29" s="96">
        <v>1082.08472541</v>
      </c>
      <c r="H29" s="32">
        <v>0.09390952700968791</v>
      </c>
      <c r="I29" s="42">
        <v>49.706001430000015</v>
      </c>
      <c r="J29" s="43">
        <v>4.593540622354364</v>
      </c>
      <c r="K29" s="96">
        <v>1337.16204453</v>
      </c>
      <c r="L29" s="32">
        <v>0.11877599410592499</v>
      </c>
      <c r="M29" s="42">
        <v>-205.37131769000007</v>
      </c>
      <c r="N29" s="47">
        <v>-15.358745675598815</v>
      </c>
      <c r="O29" s="98"/>
      <c r="P29" s="1"/>
      <c r="Q29" s="1"/>
      <c r="R29" s="1"/>
      <c r="S29" s="1"/>
    </row>
    <row r="30" spans="1:19" ht="21.75">
      <c r="A30" s="11">
        <v>23</v>
      </c>
      <c r="B30" s="28" t="s">
        <v>68</v>
      </c>
      <c r="C30" s="44">
        <v>5</v>
      </c>
      <c r="D30" s="100">
        <v>313.62920661</v>
      </c>
      <c r="E30" s="32">
        <v>0.02699804403820278</v>
      </c>
      <c r="F30" s="44">
        <v>5</v>
      </c>
      <c r="G30" s="100">
        <v>412.47262555000003</v>
      </c>
      <c r="H30" s="32">
        <v>0.035796743323558096</v>
      </c>
      <c r="I30" s="42">
        <v>-98.84341894000005</v>
      </c>
      <c r="J30" s="43">
        <v>-23.963631236909375</v>
      </c>
      <c r="K30" s="100">
        <v>0</v>
      </c>
      <c r="L30" s="32">
        <v>0</v>
      </c>
      <c r="M30" s="42">
        <v>313.62920661</v>
      </c>
      <c r="N30" s="47" t="s">
        <v>106</v>
      </c>
      <c r="O30" s="98"/>
      <c r="P30" s="1"/>
      <c r="Q30" s="1"/>
      <c r="R30" s="1"/>
      <c r="S30" s="1"/>
    </row>
    <row r="31" spans="1:19" ht="22.5" thickBot="1">
      <c r="A31" s="11">
        <v>24</v>
      </c>
      <c r="B31" s="28" t="s">
        <v>17</v>
      </c>
      <c r="C31" s="44">
        <v>9</v>
      </c>
      <c r="D31" s="100">
        <v>119.74376593</v>
      </c>
      <c r="E31" s="32">
        <v>0.01030786482171749</v>
      </c>
      <c r="F31" s="44">
        <v>9</v>
      </c>
      <c r="G31" s="100">
        <v>117.11644443</v>
      </c>
      <c r="H31" s="32">
        <v>0.01016403766101628</v>
      </c>
      <c r="I31" s="42">
        <v>2.6273214999999936</v>
      </c>
      <c r="J31" s="43">
        <v>2.2433412428007347</v>
      </c>
      <c r="K31" s="100">
        <v>171.55260973</v>
      </c>
      <c r="L31" s="32">
        <v>0.015238490985816621</v>
      </c>
      <c r="M31" s="42">
        <v>-51.808843800000005</v>
      </c>
      <c r="N31" s="47">
        <v>-30.19997415459895</v>
      </c>
      <c r="O31" s="1"/>
      <c r="P31" s="1"/>
      <c r="Q31" s="1"/>
      <c r="R31" s="1"/>
      <c r="S31" s="1"/>
    </row>
    <row r="32" spans="1:19" ht="22.5" customHeight="1" thickBot="1">
      <c r="A32" s="191" t="s">
        <v>18</v>
      </c>
      <c r="B32" s="192"/>
      <c r="C32" s="48">
        <v>3904</v>
      </c>
      <c r="D32" s="49">
        <v>1161673.8092811771</v>
      </c>
      <c r="E32" s="50">
        <v>99.99999999999999</v>
      </c>
      <c r="F32" s="48">
        <v>3914</v>
      </c>
      <c r="G32" s="49">
        <v>1152262.9916966462</v>
      </c>
      <c r="H32" s="50">
        <v>99.99999999999997</v>
      </c>
      <c r="I32" s="51">
        <v>9410.817584531062</v>
      </c>
      <c r="J32" s="52">
        <v>0.816724797407056</v>
      </c>
      <c r="K32" s="49">
        <v>1125784.7636598288</v>
      </c>
      <c r="L32" s="50">
        <v>99.99999999999999</v>
      </c>
      <c r="M32" s="51">
        <v>35889.04562134831</v>
      </c>
      <c r="N32" s="53">
        <v>3.187913603012012</v>
      </c>
      <c r="O32" s="1"/>
      <c r="P32" s="1"/>
      <c r="Q32" s="1"/>
      <c r="R32" s="1"/>
      <c r="S32" s="1"/>
    </row>
    <row r="33" spans="1:19" ht="22.5" customHeight="1">
      <c r="A33" s="12"/>
      <c r="B33" s="12"/>
      <c r="C33" s="54"/>
      <c r="D33" s="54"/>
      <c r="E33" s="54"/>
      <c r="F33" s="54"/>
      <c r="G33" s="55"/>
      <c r="H33" s="55"/>
      <c r="I33" s="56"/>
      <c r="J33" s="56"/>
      <c r="K33" s="55"/>
      <c r="L33" s="55"/>
      <c r="M33" s="57"/>
      <c r="N33" s="57"/>
      <c r="O33" s="1"/>
      <c r="P33" s="1"/>
      <c r="Q33" s="1"/>
      <c r="R33" s="1"/>
      <c r="S33" s="1"/>
    </row>
    <row r="34" spans="2:12" ht="21.75">
      <c r="B34" s="26" t="s">
        <v>112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19</v>
      </c>
    </row>
    <row r="35" spans="2:12" ht="21.75">
      <c r="B35" s="63"/>
      <c r="C35" s="1"/>
      <c r="D35" s="1"/>
      <c r="E35" s="1"/>
      <c r="F35" s="58"/>
      <c r="G35" s="1"/>
      <c r="H35" s="1"/>
      <c r="I35" s="1"/>
      <c r="J35" s="1"/>
      <c r="K35" s="1"/>
      <c r="L35" s="2" t="s">
        <v>20</v>
      </c>
    </row>
    <row r="36" spans="2:12" ht="21.75">
      <c r="B36" s="1" t="s">
        <v>31</v>
      </c>
      <c r="C36" s="1"/>
      <c r="D36" s="30"/>
      <c r="E36" s="1"/>
      <c r="F36" s="1"/>
      <c r="G36" s="1"/>
      <c r="H36" s="1"/>
      <c r="I36" s="1"/>
      <c r="J36" s="1"/>
      <c r="K36" s="1"/>
      <c r="L36" s="1"/>
    </row>
    <row r="37" spans="2:12" ht="21.75">
      <c r="B37" s="1" t="s">
        <v>33</v>
      </c>
      <c r="C37" s="1"/>
      <c r="D37" s="30"/>
      <c r="E37" s="1"/>
      <c r="F37" s="13"/>
      <c r="G37" s="1"/>
      <c r="H37" s="1"/>
      <c r="I37" s="1"/>
      <c r="J37" s="1"/>
      <c r="K37" s="1"/>
      <c r="L37" s="1"/>
    </row>
    <row r="38" spans="2:12" ht="21.75">
      <c r="B38" s="1" t="s">
        <v>77</v>
      </c>
      <c r="C38" s="1"/>
      <c r="D38" s="30"/>
      <c r="E38" s="1"/>
      <c r="F38" s="1"/>
      <c r="G38" s="1"/>
      <c r="H38" s="1"/>
      <c r="I38" s="1"/>
      <c r="J38" s="1"/>
      <c r="K38" s="1"/>
      <c r="L38" s="1"/>
    </row>
    <row r="39" spans="2:12" ht="21.75">
      <c r="B39" s="1" t="s">
        <v>55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61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56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64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ht="21.75">
      <c r="B43" s="1" t="s">
        <v>59</v>
      </c>
    </row>
    <row r="44" ht="21.75">
      <c r="B44" s="1" t="s">
        <v>60</v>
      </c>
    </row>
    <row r="45" ht="21.75">
      <c r="B45" s="1" t="s">
        <v>73</v>
      </c>
    </row>
    <row r="46" ht="21.75">
      <c r="B46" s="1" t="s">
        <v>74</v>
      </c>
    </row>
    <row r="51" ht="21.75">
      <c r="D51" s="111"/>
    </row>
    <row r="52" ht="21.75">
      <c r="D52" s="111"/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22:J27 J18:J20">
    <cfRule type="cellIs" priority="10" dxfId="0" operator="greaterThanOrEqual" stopIfTrue="1">
      <formula>100</formula>
    </cfRule>
  </conditionalFormatting>
  <conditionalFormatting sqref="J9">
    <cfRule type="cellIs" priority="9" dxfId="0" operator="greaterThanOrEqual" stopIfTrue="1">
      <formula>100</formula>
    </cfRule>
  </conditionalFormatting>
  <conditionalFormatting sqref="J11">
    <cfRule type="cellIs" priority="8" dxfId="0" operator="greaterThanOrEqual" stopIfTrue="1">
      <formula>100</formula>
    </cfRule>
  </conditionalFormatting>
  <conditionalFormatting sqref="J13">
    <cfRule type="cellIs" priority="7" dxfId="0" operator="greaterThanOrEqual" stopIfTrue="1">
      <formula>100</formula>
    </cfRule>
  </conditionalFormatting>
  <conditionalFormatting sqref="J16">
    <cfRule type="cellIs" priority="6" dxfId="0" operator="greaterThanOrEqual" stopIfTrue="1">
      <formula>100</formula>
    </cfRule>
  </conditionalFormatting>
  <conditionalFormatting sqref="J17">
    <cfRule type="cellIs" priority="5" dxfId="0" operator="greaterThanOrEqual" stopIfTrue="1">
      <formula>100</formula>
    </cfRule>
  </conditionalFormatting>
  <conditionalFormatting sqref="J21">
    <cfRule type="cellIs" priority="4" dxfId="0" operator="greaterThanOrEqual" stopIfTrue="1">
      <formula>100</formula>
    </cfRule>
  </conditionalFormatting>
  <conditionalFormatting sqref="J29 J31">
    <cfRule type="cellIs" priority="3" dxfId="0" operator="greaterThanOrEqual" stopIfTrue="1">
      <formula>100</formula>
    </cfRule>
  </conditionalFormatting>
  <conditionalFormatting sqref="J28">
    <cfRule type="cellIs" priority="2" dxfId="0" operator="greaterThanOrEqual" stopIfTrue="1">
      <formula>100</formula>
    </cfRule>
  </conditionalFormatting>
  <conditionalFormatting sqref="J30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1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22" max="22" width="17.00390625" style="0" bestFit="1" customWidth="1"/>
  </cols>
  <sheetData>
    <row r="1" spans="1:15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</row>
    <row r="2" spans="1:15" ht="23.25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</row>
    <row r="3" spans="1:15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</row>
    <row r="4" spans="1:15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</row>
    <row r="5" spans="1:15" ht="22.5" customHeight="1" thickBot="1">
      <c r="A5" s="195"/>
      <c r="B5" s="198"/>
      <c r="C5" s="188" t="s">
        <v>114</v>
      </c>
      <c r="D5" s="189"/>
      <c r="E5" s="190"/>
      <c r="F5" s="188" t="s">
        <v>111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</row>
    <row r="6" spans="1:15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</row>
    <row r="7" spans="1:15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</row>
    <row r="8" spans="1:15" ht="21.75">
      <c r="A8" s="11">
        <v>1</v>
      </c>
      <c r="B8" s="28" t="s">
        <v>15</v>
      </c>
      <c r="C8" s="40">
        <v>231</v>
      </c>
      <c r="D8" s="99">
        <v>485348.58732499</v>
      </c>
      <c r="E8" s="32">
        <v>44.97901230660847</v>
      </c>
      <c r="F8" s="40">
        <v>234</v>
      </c>
      <c r="G8" s="99">
        <v>501919.5404126</v>
      </c>
      <c r="H8" s="32">
        <v>43.2065814346954</v>
      </c>
      <c r="I8" s="42">
        <v>-16570.95308760996</v>
      </c>
      <c r="J8" s="43">
        <v>-3.301515831399572</v>
      </c>
      <c r="K8" s="99">
        <v>488375.83568141</v>
      </c>
      <c r="L8" s="32">
        <v>43.38092426244447</v>
      </c>
      <c r="M8" s="42">
        <v>-3027.2483564199647</v>
      </c>
      <c r="N8" s="43">
        <v>-0.6198603893241716</v>
      </c>
      <c r="O8" s="1"/>
    </row>
    <row r="9" spans="1:15" ht="21.75">
      <c r="A9" s="11">
        <v>2</v>
      </c>
      <c r="B9" s="28" t="s">
        <v>10</v>
      </c>
      <c r="C9" s="44">
        <v>839</v>
      </c>
      <c r="D9" s="100">
        <v>159557.853024609</v>
      </c>
      <c r="E9" s="32">
        <v>14.786804416934151</v>
      </c>
      <c r="F9" s="44">
        <v>837</v>
      </c>
      <c r="G9" s="100">
        <v>183791.749114807</v>
      </c>
      <c r="H9" s="32">
        <v>15.821287150179792</v>
      </c>
      <c r="I9" s="42">
        <v>-24233.896090197988</v>
      </c>
      <c r="J9" s="43">
        <v>-13.18551904909512</v>
      </c>
      <c r="K9" s="100">
        <v>167945.875199369</v>
      </c>
      <c r="L9" s="32">
        <v>14.918115844221543</v>
      </c>
      <c r="M9" s="42">
        <v>-8388.02217476</v>
      </c>
      <c r="N9" s="43">
        <v>-4.994479420707747</v>
      </c>
      <c r="O9" s="1"/>
    </row>
    <row r="10" spans="1:15" ht="21.75">
      <c r="A10" s="11">
        <v>3</v>
      </c>
      <c r="B10" s="28" t="s">
        <v>29</v>
      </c>
      <c r="C10" s="44">
        <v>54</v>
      </c>
      <c r="D10" s="100">
        <v>99384.58547424</v>
      </c>
      <c r="E10" s="32">
        <v>9.210329667941851</v>
      </c>
      <c r="F10" s="44">
        <v>55</v>
      </c>
      <c r="G10" s="100">
        <v>120998.58152051</v>
      </c>
      <c r="H10" s="32">
        <v>10.415882716283477</v>
      </c>
      <c r="I10" s="42">
        <v>-21613.996046269996</v>
      </c>
      <c r="J10" s="43">
        <v>-17.863016057428982</v>
      </c>
      <c r="K10" s="100">
        <v>113158.17635262</v>
      </c>
      <c r="L10" s="32">
        <v>10.051492967870034</v>
      </c>
      <c r="M10" s="42">
        <v>-13773.590878379997</v>
      </c>
      <c r="N10" s="43">
        <v>-12.17198025130695</v>
      </c>
      <c r="O10" s="1"/>
    </row>
    <row r="11" spans="1:22" ht="21.75">
      <c r="A11" s="11">
        <v>4</v>
      </c>
      <c r="B11" s="28" t="s">
        <v>11</v>
      </c>
      <c r="C11" s="44">
        <v>224</v>
      </c>
      <c r="D11" s="102">
        <v>55393.61409146</v>
      </c>
      <c r="E11" s="32">
        <v>5.133526943303853</v>
      </c>
      <c r="F11" s="44">
        <v>228</v>
      </c>
      <c r="G11" s="94">
        <v>55581.93920049</v>
      </c>
      <c r="H11" s="32">
        <v>4.7846425353157525</v>
      </c>
      <c r="I11" s="42">
        <v>-188.32510903000366</v>
      </c>
      <c r="J11" s="43">
        <v>-0.3388242866998484</v>
      </c>
      <c r="K11" s="94">
        <v>56824.62039872</v>
      </c>
      <c r="L11" s="32">
        <v>5.047556356508864</v>
      </c>
      <c r="M11" s="42">
        <v>-1431.0063072600024</v>
      </c>
      <c r="N11" s="43">
        <v>-2.5182857311128406</v>
      </c>
      <c r="O11" s="1"/>
      <c r="V11" s="101"/>
    </row>
    <row r="12" spans="1:22" ht="21.75">
      <c r="A12" s="11">
        <v>5</v>
      </c>
      <c r="B12" s="28" t="s">
        <v>13</v>
      </c>
      <c r="C12" s="44">
        <v>84</v>
      </c>
      <c r="D12" s="100">
        <v>54192.5287012</v>
      </c>
      <c r="E12" s="32">
        <v>5.022218007910542</v>
      </c>
      <c r="F12" s="44">
        <v>87</v>
      </c>
      <c r="G12" s="100">
        <v>76508.58839559</v>
      </c>
      <c r="H12" s="32">
        <v>6.586064675326729</v>
      </c>
      <c r="I12" s="42">
        <v>-22316.05969439001</v>
      </c>
      <c r="J12" s="43">
        <v>-29.168045264414154</v>
      </c>
      <c r="K12" s="100">
        <v>74451.71634183</v>
      </c>
      <c r="L12" s="32">
        <v>6.61331710510932</v>
      </c>
      <c r="M12" s="42">
        <v>-20259.187640630007</v>
      </c>
      <c r="N12" s="43">
        <v>-27.21117609648385</v>
      </c>
      <c r="O12" s="1"/>
      <c r="V12" s="101"/>
    </row>
    <row r="13" spans="1:22" ht="21.75">
      <c r="A13" s="11">
        <v>6</v>
      </c>
      <c r="B13" s="29" t="s">
        <v>65</v>
      </c>
      <c r="C13" s="44">
        <v>463</v>
      </c>
      <c r="D13" s="102">
        <v>39982.51058436</v>
      </c>
      <c r="E13" s="32">
        <v>3.705324137306777</v>
      </c>
      <c r="F13" s="44">
        <v>455</v>
      </c>
      <c r="G13" s="100">
        <v>39622.0816549201</v>
      </c>
      <c r="H13" s="32">
        <v>3.410775153778971</v>
      </c>
      <c r="I13" s="42">
        <v>360.4289294399059</v>
      </c>
      <c r="J13" s="43">
        <v>0.9096668180611592</v>
      </c>
      <c r="K13" s="100">
        <v>39365.5864218699</v>
      </c>
      <c r="L13" s="32">
        <v>3.4967240357646854</v>
      </c>
      <c r="M13" s="42">
        <v>616.9241624901042</v>
      </c>
      <c r="N13" s="43">
        <v>1.5671661940424353</v>
      </c>
      <c r="O13" s="1"/>
      <c r="V13" s="93"/>
    </row>
    <row r="14" spans="1:15" ht="21.75">
      <c r="A14" s="11">
        <v>7</v>
      </c>
      <c r="B14" s="28" t="s">
        <v>27</v>
      </c>
      <c r="C14" s="44">
        <v>158</v>
      </c>
      <c r="D14" s="103">
        <v>36328.70671626</v>
      </c>
      <c r="E14" s="32">
        <v>3.366712892850515</v>
      </c>
      <c r="F14" s="44">
        <v>170</v>
      </c>
      <c r="G14" s="103">
        <v>36734.15121863</v>
      </c>
      <c r="H14" s="32">
        <v>3.1621743492142973</v>
      </c>
      <c r="I14" s="42">
        <v>-405.44450237000274</v>
      </c>
      <c r="J14" s="43">
        <v>-1.1037263388962653</v>
      </c>
      <c r="K14" s="103">
        <v>40441.9838588</v>
      </c>
      <c r="L14" s="32">
        <v>3.5923371113432556</v>
      </c>
      <c r="M14" s="42">
        <v>-4113.277142539999</v>
      </c>
      <c r="N14" s="43">
        <v>-10.170809515431246</v>
      </c>
      <c r="O14" s="1"/>
    </row>
    <row r="15" spans="1:15" ht="21.75">
      <c r="A15" s="11">
        <v>8</v>
      </c>
      <c r="B15" s="29" t="s">
        <v>105</v>
      </c>
      <c r="C15" s="44">
        <v>55</v>
      </c>
      <c r="D15" s="104">
        <v>19903.76433775</v>
      </c>
      <c r="E15" s="32">
        <v>1.8445539648723241</v>
      </c>
      <c r="F15" s="44">
        <v>54</v>
      </c>
      <c r="G15" s="100">
        <v>19941.56414906</v>
      </c>
      <c r="H15" s="32">
        <v>1.7166233748008386</v>
      </c>
      <c r="I15" s="42">
        <v>-37.79981131000022</v>
      </c>
      <c r="J15" s="43">
        <v>-0.1895528907735255</v>
      </c>
      <c r="K15" s="100">
        <v>19387.7094341</v>
      </c>
      <c r="L15" s="32">
        <v>1.7221506330457192</v>
      </c>
      <c r="M15" s="42">
        <v>516.0549036499979</v>
      </c>
      <c r="N15" s="43">
        <v>2.6617631412524503</v>
      </c>
      <c r="O15" s="1"/>
    </row>
    <row r="16" spans="1:15" ht="21.75">
      <c r="A16" s="11">
        <v>9</v>
      </c>
      <c r="B16" s="28" t="s">
        <v>28</v>
      </c>
      <c r="C16" s="44">
        <v>737</v>
      </c>
      <c r="D16" s="112">
        <v>19366.4638184</v>
      </c>
      <c r="E16" s="32">
        <v>1.7947603787708604</v>
      </c>
      <c r="F16" s="44">
        <v>731</v>
      </c>
      <c r="G16" s="112">
        <v>19762.35305734</v>
      </c>
      <c r="H16" s="32">
        <v>1.7011964029359143</v>
      </c>
      <c r="I16" s="42">
        <v>-395.8892389399989</v>
      </c>
      <c r="J16" s="43">
        <v>-2.0032495006608557</v>
      </c>
      <c r="K16" s="112">
        <v>24521.43455684</v>
      </c>
      <c r="L16" s="32">
        <v>2.178163655113161</v>
      </c>
      <c r="M16" s="42">
        <v>-5154.970738439999</v>
      </c>
      <c r="N16" s="46">
        <v>-21.0223049001922</v>
      </c>
      <c r="O16" s="1"/>
    </row>
    <row r="17" spans="1:19" ht="21.75">
      <c r="A17" s="11">
        <v>10</v>
      </c>
      <c r="B17" s="28" t="s">
        <v>12</v>
      </c>
      <c r="C17" s="44">
        <v>61</v>
      </c>
      <c r="D17" s="103">
        <v>19069.49885599</v>
      </c>
      <c r="E17" s="32">
        <v>1.7672395596159325</v>
      </c>
      <c r="F17" s="44">
        <v>64</v>
      </c>
      <c r="G17" s="103">
        <v>19914.60297813</v>
      </c>
      <c r="H17" s="32">
        <v>1.7143024848302983</v>
      </c>
      <c r="I17" s="42">
        <v>-845.1041221399973</v>
      </c>
      <c r="J17" s="43">
        <v>-4.243640322973456</v>
      </c>
      <c r="K17" s="103">
        <v>18512.84676929</v>
      </c>
      <c r="L17" s="32">
        <v>1.6444392717757463</v>
      </c>
      <c r="M17" s="42">
        <v>556.6520866999999</v>
      </c>
      <c r="N17" s="43">
        <v>3.00684218714218</v>
      </c>
      <c r="O17" s="1"/>
      <c r="P17" s="1"/>
      <c r="Q17" s="1"/>
      <c r="R17" s="1"/>
      <c r="S17" s="1"/>
    </row>
    <row r="18" spans="1:19" ht="21.75">
      <c r="A18" s="11">
        <v>11</v>
      </c>
      <c r="B18" s="28" t="s">
        <v>53</v>
      </c>
      <c r="C18" s="44">
        <v>96</v>
      </c>
      <c r="D18" s="100">
        <v>18090.11562006</v>
      </c>
      <c r="E18" s="32">
        <v>1.6764765662289043</v>
      </c>
      <c r="F18" s="44">
        <v>100</v>
      </c>
      <c r="G18" s="100">
        <v>15001.18396928</v>
      </c>
      <c r="H18" s="32">
        <v>1.2913421865439545</v>
      </c>
      <c r="I18" s="42">
        <v>3088.9316507800013</v>
      </c>
      <c r="J18" s="43">
        <v>20.591252377849866</v>
      </c>
      <c r="K18" s="100">
        <v>11984.16286714</v>
      </c>
      <c r="L18" s="32">
        <v>1.064516349304686</v>
      </c>
      <c r="M18" s="42">
        <v>6105.952752920002</v>
      </c>
      <c r="N18" s="46">
        <v>50.950181674034425</v>
      </c>
      <c r="O18" s="1"/>
      <c r="P18" s="1"/>
      <c r="Q18" s="1"/>
      <c r="R18" s="1"/>
      <c r="S18" s="1"/>
    </row>
    <row r="19" spans="1:19" ht="21.75">
      <c r="A19" s="11">
        <v>12</v>
      </c>
      <c r="B19" s="28" t="s">
        <v>30</v>
      </c>
      <c r="C19" s="44">
        <v>125</v>
      </c>
      <c r="D19" s="100">
        <v>17592.57069968</v>
      </c>
      <c r="E19" s="32">
        <v>1.6303672755432028</v>
      </c>
      <c r="F19" s="44">
        <v>125</v>
      </c>
      <c r="G19" s="103">
        <v>17635.05137382</v>
      </c>
      <c r="H19" s="32">
        <v>1.518072563306928</v>
      </c>
      <c r="I19" s="42">
        <v>-42.48067413999888</v>
      </c>
      <c r="J19" s="43">
        <v>-0.24088772547078197</v>
      </c>
      <c r="K19" s="103">
        <v>17605.81726247</v>
      </c>
      <c r="L19" s="32">
        <v>1.5638706288078554</v>
      </c>
      <c r="M19" s="42">
        <v>-13.24656278999828</v>
      </c>
      <c r="N19" s="46">
        <v>-0.07523969261134919</v>
      </c>
      <c r="O19" s="98"/>
      <c r="P19" s="1"/>
      <c r="Q19" s="1"/>
      <c r="R19" s="1"/>
      <c r="S19" s="33"/>
    </row>
    <row r="20" spans="1:19" ht="21.75">
      <c r="A20" s="11">
        <v>13</v>
      </c>
      <c r="B20" s="28" t="s">
        <v>58</v>
      </c>
      <c r="C20" s="44">
        <v>61</v>
      </c>
      <c r="D20" s="100">
        <v>14077.87009635</v>
      </c>
      <c r="E20" s="32">
        <v>1.3046472346906506</v>
      </c>
      <c r="F20" s="44">
        <v>63</v>
      </c>
      <c r="G20" s="100">
        <v>14135.86806801</v>
      </c>
      <c r="H20" s="32">
        <v>1.2168534708342114</v>
      </c>
      <c r="I20" s="42">
        <v>-57.997971660000985</v>
      </c>
      <c r="J20" s="43">
        <v>-0.41028942390352785</v>
      </c>
      <c r="K20" s="100">
        <v>15339.61678763</v>
      </c>
      <c r="L20" s="32">
        <v>1.3625710067137728</v>
      </c>
      <c r="M20" s="42">
        <v>-1261.746691280001</v>
      </c>
      <c r="N20" s="46">
        <v>-8.225412073510757</v>
      </c>
      <c r="O20" s="1"/>
      <c r="P20" s="1"/>
      <c r="Q20" s="1"/>
      <c r="R20" s="1"/>
      <c r="S20" s="1"/>
    </row>
    <row r="21" spans="1:19" ht="21.75">
      <c r="A21" s="11">
        <v>14</v>
      </c>
      <c r="B21" s="68" t="s">
        <v>62</v>
      </c>
      <c r="C21" s="69">
        <v>132</v>
      </c>
      <c r="D21" s="105">
        <v>7676.56664148</v>
      </c>
      <c r="E21" s="71">
        <v>0.7114152476319583</v>
      </c>
      <c r="F21" s="69">
        <v>133</v>
      </c>
      <c r="G21" s="105">
        <v>7524.24954253</v>
      </c>
      <c r="H21" s="71">
        <v>0.6477075993635313</v>
      </c>
      <c r="I21" s="72">
        <v>152.3170989499995</v>
      </c>
      <c r="J21" s="73">
        <v>2.024349379815803</v>
      </c>
      <c r="K21" s="105">
        <v>7537.86736153</v>
      </c>
      <c r="L21" s="71">
        <v>0.669565587033266</v>
      </c>
      <c r="M21" s="72">
        <v>138.69927994999944</v>
      </c>
      <c r="N21" s="47">
        <v>1.840033437811075</v>
      </c>
      <c r="O21" s="1"/>
      <c r="P21" s="1"/>
      <c r="Q21" s="1"/>
      <c r="R21" s="1"/>
      <c r="S21" s="1"/>
    </row>
    <row r="22" spans="1:19" ht="21.75">
      <c r="A22" s="67">
        <v>15</v>
      </c>
      <c r="B22" s="80" t="s">
        <v>14</v>
      </c>
      <c r="C22" s="81">
        <v>58</v>
      </c>
      <c r="D22" s="106">
        <v>7346.25162832</v>
      </c>
      <c r="E22" s="83">
        <v>0.6808037584260925</v>
      </c>
      <c r="F22" s="82">
        <v>58</v>
      </c>
      <c r="G22" s="59">
        <v>7068.40510115</v>
      </c>
      <c r="H22" s="84">
        <v>0.6084672861415203</v>
      </c>
      <c r="I22" s="42">
        <v>277.8465271700006</v>
      </c>
      <c r="J22" s="85">
        <v>3.9308234770641</v>
      </c>
      <c r="K22" s="97">
        <v>8460.45872786</v>
      </c>
      <c r="L22" s="84">
        <v>0.7515165421457454</v>
      </c>
      <c r="M22" s="42">
        <v>-1114.207099539999</v>
      </c>
      <c r="N22" s="90">
        <v>-13.169582588600704</v>
      </c>
      <c r="O22" s="91"/>
      <c r="P22" s="1"/>
      <c r="Q22" s="1"/>
      <c r="R22" s="1"/>
      <c r="S22" s="1"/>
    </row>
    <row r="23" spans="1:19" ht="21.75">
      <c r="A23" s="11">
        <v>16</v>
      </c>
      <c r="B23" s="31" t="s">
        <v>51</v>
      </c>
      <c r="C23" s="82">
        <v>201</v>
      </c>
      <c r="D23" s="103">
        <v>6984.53627779</v>
      </c>
      <c r="E23" s="83">
        <v>0.6472822861732352</v>
      </c>
      <c r="F23" s="82">
        <v>205</v>
      </c>
      <c r="G23" s="103">
        <v>6932.56992292</v>
      </c>
      <c r="H23" s="84">
        <v>0.5967742293518479</v>
      </c>
      <c r="I23" s="42">
        <v>51.96635487000003</v>
      </c>
      <c r="J23" s="85">
        <v>0.7495972698117669</v>
      </c>
      <c r="K23" s="107">
        <v>6675.74643967</v>
      </c>
      <c r="L23" s="84">
        <v>0.5929860356226286</v>
      </c>
      <c r="M23" s="42">
        <v>308.78983812000024</v>
      </c>
      <c r="N23" s="43">
        <v>4.625547733284857</v>
      </c>
      <c r="O23" s="1"/>
      <c r="P23" s="1"/>
      <c r="Q23" s="1"/>
      <c r="R23" s="1"/>
      <c r="S23" s="1"/>
    </row>
    <row r="24" spans="1:19" ht="21.75">
      <c r="A24" s="67">
        <v>17</v>
      </c>
      <c r="B24" s="80" t="s">
        <v>72</v>
      </c>
      <c r="C24" s="81">
        <v>131</v>
      </c>
      <c r="D24" s="103">
        <v>4917.64518742</v>
      </c>
      <c r="E24" s="84">
        <v>0.45573599919924856</v>
      </c>
      <c r="F24" s="81">
        <v>125</v>
      </c>
      <c r="G24" s="103">
        <v>4425.58041436</v>
      </c>
      <c r="H24" s="84">
        <v>0.380965842476768</v>
      </c>
      <c r="I24" s="42">
        <v>492.06477306000033</v>
      </c>
      <c r="J24" s="85">
        <v>11.118649464900972</v>
      </c>
      <c r="K24" s="107">
        <v>2335.84952485</v>
      </c>
      <c r="L24" s="84">
        <v>0.20748633311187786</v>
      </c>
      <c r="M24" s="42">
        <v>2581.7956625700003</v>
      </c>
      <c r="N24" s="90">
        <v>110.52919441528641</v>
      </c>
      <c r="O24" s="91"/>
      <c r="P24" s="1"/>
      <c r="Q24" s="1"/>
      <c r="R24" s="1"/>
      <c r="S24" s="1"/>
    </row>
    <row r="25" spans="1:19" ht="21.75">
      <c r="A25" s="67">
        <v>18</v>
      </c>
      <c r="B25" s="80" t="s">
        <v>76</v>
      </c>
      <c r="C25" s="81">
        <v>27</v>
      </c>
      <c r="D25" s="103">
        <v>4783.69388402</v>
      </c>
      <c r="E25" s="83">
        <v>0.4433222465244509</v>
      </c>
      <c r="F25" s="82">
        <v>28</v>
      </c>
      <c r="G25" s="61">
        <v>5027.75490288</v>
      </c>
      <c r="H25" s="84">
        <v>0.432802638977553</v>
      </c>
      <c r="I25" s="42">
        <v>-244.06101886000033</v>
      </c>
      <c r="J25" s="85">
        <v>-4.854274394326525</v>
      </c>
      <c r="K25" s="88">
        <v>3055.83562934</v>
      </c>
      <c r="L25" s="84">
        <v>0.27144048560452555</v>
      </c>
      <c r="M25" s="42">
        <v>1727.8582546799998</v>
      </c>
      <c r="N25" s="90">
        <v>56.5429055833472</v>
      </c>
      <c r="O25" s="91"/>
      <c r="P25" s="1"/>
      <c r="Q25" s="1"/>
      <c r="R25" s="1"/>
      <c r="S25" s="1"/>
    </row>
    <row r="26" spans="1:19" ht="21.75">
      <c r="A26" s="67">
        <v>19</v>
      </c>
      <c r="B26" s="31" t="s">
        <v>66</v>
      </c>
      <c r="C26" s="82">
        <v>3</v>
      </c>
      <c r="D26" s="103">
        <v>3221.24184481</v>
      </c>
      <c r="E26" s="84">
        <v>0.2985241543172635</v>
      </c>
      <c r="F26" s="81">
        <v>3</v>
      </c>
      <c r="G26" s="103">
        <v>3230.30833213</v>
      </c>
      <c r="H26" s="84">
        <v>0.27807361294724003</v>
      </c>
      <c r="I26" s="42">
        <v>-9.066487319999851</v>
      </c>
      <c r="J26" s="85">
        <v>-0.2806694094746551</v>
      </c>
      <c r="K26" s="107">
        <v>3722.66887495</v>
      </c>
      <c r="L26" s="84">
        <v>0.3306732330297245</v>
      </c>
      <c r="M26" s="42">
        <v>-501.4270301399997</v>
      </c>
      <c r="N26" s="90">
        <v>-13.469557647582462</v>
      </c>
      <c r="O26" s="91"/>
      <c r="P26" s="1"/>
      <c r="Q26" s="1"/>
      <c r="R26" s="1"/>
      <c r="S26" s="1"/>
    </row>
    <row r="27" spans="1:19" ht="21.75">
      <c r="A27" s="67">
        <v>20</v>
      </c>
      <c r="B27" s="80" t="s">
        <v>16</v>
      </c>
      <c r="C27" s="81">
        <v>1</v>
      </c>
      <c r="D27" s="109">
        <v>2533.23451331</v>
      </c>
      <c r="E27" s="84">
        <v>0.23476402182953057</v>
      </c>
      <c r="F27" s="81">
        <v>1</v>
      </c>
      <c r="G27" s="103">
        <v>2521.2162387</v>
      </c>
      <c r="H27" s="84">
        <v>0.2170330619969889</v>
      </c>
      <c r="I27" s="42">
        <v>12.018274609999935</v>
      </c>
      <c r="J27" s="85">
        <v>0.47668559425893786</v>
      </c>
      <c r="K27" s="107">
        <v>2621.72684352</v>
      </c>
      <c r="L27" s="83">
        <v>0.23287993656949066</v>
      </c>
      <c r="M27" s="89">
        <v>-88.49233021000009</v>
      </c>
      <c r="N27" s="90">
        <v>-3.3753451633881104</v>
      </c>
      <c r="O27" s="91"/>
      <c r="P27" s="1"/>
      <c r="Q27" s="1"/>
      <c r="R27" s="1"/>
      <c r="S27" s="1"/>
    </row>
    <row r="28" spans="1:19" ht="21.75">
      <c r="A28" s="11">
        <v>21</v>
      </c>
      <c r="B28" s="29" t="s">
        <v>32</v>
      </c>
      <c r="C28" s="44">
        <v>87</v>
      </c>
      <c r="D28" s="100">
        <v>1870.13929041</v>
      </c>
      <c r="E28" s="74">
        <v>0.17331258471779284</v>
      </c>
      <c r="F28" s="44">
        <v>106</v>
      </c>
      <c r="G28" s="100">
        <v>1831.30601394</v>
      </c>
      <c r="H28" s="74">
        <v>0.15764373779530927</v>
      </c>
      <c r="I28" s="75">
        <v>38.8332764700001</v>
      </c>
      <c r="J28" s="76">
        <v>2.1205236139890933</v>
      </c>
      <c r="K28" s="100">
        <v>1950.51367176</v>
      </c>
      <c r="L28" s="74">
        <v>0.17325813376786595</v>
      </c>
      <c r="M28" s="75">
        <v>-80.37438135000002</v>
      </c>
      <c r="N28" s="77">
        <v>-4.1206776714093</v>
      </c>
      <c r="O28" s="98"/>
      <c r="P28" s="1"/>
      <c r="Q28" s="1"/>
      <c r="R28" s="1"/>
      <c r="S28" s="1"/>
    </row>
    <row r="29" spans="1:19" ht="21.75">
      <c r="A29" s="11">
        <v>22</v>
      </c>
      <c r="B29" s="28" t="s">
        <v>24</v>
      </c>
      <c r="C29" s="44">
        <v>28</v>
      </c>
      <c r="D29" s="110">
        <v>1131.17525693</v>
      </c>
      <c r="E29" s="32">
        <v>0.10483011000981181</v>
      </c>
      <c r="F29" s="44">
        <v>28</v>
      </c>
      <c r="G29" s="96">
        <v>1131.79072684</v>
      </c>
      <c r="H29" s="32">
        <v>0.09742758404274705</v>
      </c>
      <c r="I29" s="42">
        <v>-0.6154699100000016</v>
      </c>
      <c r="J29" s="43">
        <v>-0.054380186672708976</v>
      </c>
      <c r="K29" s="96">
        <v>1337.16204453</v>
      </c>
      <c r="L29" s="32">
        <v>0.11877599410592499</v>
      </c>
      <c r="M29" s="42">
        <v>-205.98678760000007</v>
      </c>
      <c r="N29" s="47">
        <v>-15.404773747702546</v>
      </c>
      <c r="O29" s="98"/>
      <c r="P29" s="1"/>
      <c r="Q29" s="1"/>
      <c r="R29" s="1"/>
      <c r="S29" s="1"/>
    </row>
    <row r="30" spans="1:19" ht="21.75">
      <c r="A30" s="11">
        <v>23</v>
      </c>
      <c r="B30" s="28" t="s">
        <v>68</v>
      </c>
      <c r="C30" s="44">
        <v>5</v>
      </c>
      <c r="D30" s="100">
        <v>302.52662513</v>
      </c>
      <c r="E30" s="32">
        <v>0.028036238592546885</v>
      </c>
      <c r="F30" s="44">
        <v>5</v>
      </c>
      <c r="G30" s="100">
        <v>313.62920661</v>
      </c>
      <c r="H30" s="32">
        <v>0.02699804403820278</v>
      </c>
      <c r="I30" s="42">
        <v>-11.10258147999997</v>
      </c>
      <c r="J30" s="43">
        <v>-3.5400342971903456</v>
      </c>
      <c r="K30" s="100">
        <v>0</v>
      </c>
      <c r="L30" s="32">
        <v>0</v>
      </c>
      <c r="M30" s="42">
        <v>302.52662513</v>
      </c>
      <c r="N30" s="47" t="s">
        <v>106</v>
      </c>
      <c r="O30" s="98"/>
      <c r="P30" s="1"/>
      <c r="Q30" s="1"/>
      <c r="R30" s="1"/>
      <c r="S30" s="1"/>
    </row>
    <row r="31" spans="1:19" ht="22.5" thickBot="1">
      <c r="A31" s="11">
        <v>24</v>
      </c>
      <c r="B31" s="28" t="s">
        <v>17</v>
      </c>
      <c r="C31" s="44">
        <v>0</v>
      </c>
      <c r="D31" s="100">
        <v>0</v>
      </c>
      <c r="E31" s="32">
        <v>0</v>
      </c>
      <c r="F31" s="44">
        <v>9</v>
      </c>
      <c r="G31" s="100">
        <v>119.74376593</v>
      </c>
      <c r="H31" s="32">
        <v>0.01030786482171749</v>
      </c>
      <c r="I31" s="42">
        <v>-119.74376593</v>
      </c>
      <c r="J31" s="43">
        <v>-100</v>
      </c>
      <c r="K31" s="100">
        <v>171.55260973</v>
      </c>
      <c r="L31" s="32">
        <v>0.015238490985816621</v>
      </c>
      <c r="M31" s="42">
        <v>-171.55260973</v>
      </c>
      <c r="N31" s="47">
        <v>-100</v>
      </c>
      <c r="O31" s="1"/>
      <c r="P31" s="1"/>
      <c r="Q31" s="1"/>
      <c r="R31" s="1"/>
      <c r="S31" s="1"/>
    </row>
    <row r="32" spans="1:19" ht="22.5" customHeight="1" thickBot="1">
      <c r="A32" s="191" t="s">
        <v>18</v>
      </c>
      <c r="B32" s="192"/>
      <c r="C32" s="48">
        <v>3861</v>
      </c>
      <c r="D32" s="49">
        <v>1079055.6804949695</v>
      </c>
      <c r="E32" s="50">
        <v>99.99999999999996</v>
      </c>
      <c r="F32" s="48">
        <v>3904</v>
      </c>
      <c r="G32" s="49">
        <v>1161673.8092811771</v>
      </c>
      <c r="H32" s="50">
        <v>99.99999999999999</v>
      </c>
      <c r="I32" s="51">
        <v>-82618.12878620804</v>
      </c>
      <c r="J32" s="52">
        <v>-7.111990313126734</v>
      </c>
      <c r="K32" s="49">
        <v>1125784.7636598288</v>
      </c>
      <c r="L32" s="50">
        <v>99.99999999999999</v>
      </c>
      <c r="M32" s="51">
        <v>-46729.08316485933</v>
      </c>
      <c r="N32" s="53">
        <v>-4.150800816751786</v>
      </c>
      <c r="O32" s="1"/>
      <c r="P32" s="1"/>
      <c r="Q32" s="1"/>
      <c r="R32" s="1"/>
      <c r="S32" s="1"/>
    </row>
    <row r="33" spans="1:19" ht="22.5" customHeight="1">
      <c r="A33" s="12"/>
      <c r="B33" s="12"/>
      <c r="C33" s="54"/>
      <c r="D33" s="54"/>
      <c r="E33" s="54"/>
      <c r="F33" s="54"/>
      <c r="G33" s="55"/>
      <c r="H33" s="55"/>
      <c r="I33" s="56"/>
      <c r="J33" s="56"/>
      <c r="K33" s="55"/>
      <c r="L33" s="55"/>
      <c r="M33" s="57"/>
      <c r="N33" s="57"/>
      <c r="O33" s="1"/>
      <c r="P33" s="1"/>
      <c r="Q33" s="1"/>
      <c r="R33" s="1"/>
      <c r="S33" s="1"/>
    </row>
    <row r="34" spans="2:12" ht="21.75">
      <c r="B34" s="26" t="s">
        <v>115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19</v>
      </c>
    </row>
    <row r="35" spans="2:12" ht="21.75">
      <c r="B35" s="63"/>
      <c r="C35" s="1"/>
      <c r="D35" s="1"/>
      <c r="E35" s="1"/>
      <c r="F35" s="58"/>
      <c r="G35" s="1"/>
      <c r="H35" s="1"/>
      <c r="I35" s="1"/>
      <c r="J35" s="1"/>
      <c r="K35" s="1"/>
      <c r="L35" s="2" t="s">
        <v>20</v>
      </c>
    </row>
    <row r="36" spans="2:12" ht="21.75">
      <c r="B36" s="1" t="s">
        <v>31</v>
      </c>
      <c r="C36" s="1"/>
      <c r="D36" s="30"/>
      <c r="E36" s="1"/>
      <c r="F36" s="1"/>
      <c r="G36" s="1"/>
      <c r="H36" s="1"/>
      <c r="I36" s="1"/>
      <c r="J36" s="1"/>
      <c r="K36" s="1"/>
      <c r="L36" s="1"/>
    </row>
    <row r="37" spans="2:12" ht="21.75">
      <c r="B37" s="1" t="s">
        <v>33</v>
      </c>
      <c r="C37" s="1"/>
      <c r="D37" s="30"/>
      <c r="E37" s="1"/>
      <c r="F37" s="13"/>
      <c r="G37" s="1"/>
      <c r="H37" s="1"/>
      <c r="I37" s="1"/>
      <c r="J37" s="1"/>
      <c r="K37" s="1"/>
      <c r="L37" s="1"/>
    </row>
    <row r="38" spans="2:12" ht="21.75">
      <c r="B38" s="1" t="s">
        <v>77</v>
      </c>
      <c r="C38" s="1"/>
      <c r="D38" s="30"/>
      <c r="E38" s="1"/>
      <c r="F38" s="1"/>
      <c r="G38" s="1"/>
      <c r="H38" s="1"/>
      <c r="I38" s="1"/>
      <c r="J38" s="1"/>
      <c r="K38" s="1"/>
      <c r="L38" s="1"/>
    </row>
    <row r="39" spans="2:12" ht="21.75">
      <c r="B39" s="1" t="s">
        <v>55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61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56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64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ht="21.75">
      <c r="B43" s="1" t="s">
        <v>59</v>
      </c>
    </row>
    <row r="44" ht="21.75">
      <c r="B44" s="1" t="s">
        <v>60</v>
      </c>
    </row>
    <row r="45" ht="21.75">
      <c r="B45" s="1" t="s">
        <v>73</v>
      </c>
    </row>
    <row r="46" ht="21.75">
      <c r="B46" s="1" t="s">
        <v>74</v>
      </c>
    </row>
    <row r="51" ht="21.75">
      <c r="D51" s="111"/>
    </row>
    <row r="52" ht="21.75">
      <c r="D52" s="111"/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2:B32"/>
  </mergeCells>
  <conditionalFormatting sqref="J8 J10 J12 J14:J15 J22:J27 J18:J20">
    <cfRule type="cellIs" priority="10" dxfId="0" operator="greaterThanOrEqual" stopIfTrue="1">
      <formula>100</formula>
    </cfRule>
  </conditionalFormatting>
  <conditionalFormatting sqref="J9">
    <cfRule type="cellIs" priority="9" dxfId="0" operator="greaterThanOrEqual" stopIfTrue="1">
      <formula>100</formula>
    </cfRule>
  </conditionalFormatting>
  <conditionalFormatting sqref="J11">
    <cfRule type="cellIs" priority="8" dxfId="0" operator="greaterThanOrEqual" stopIfTrue="1">
      <formula>100</formula>
    </cfRule>
  </conditionalFormatting>
  <conditionalFormatting sqref="J13">
    <cfRule type="cellIs" priority="7" dxfId="0" operator="greaterThanOrEqual" stopIfTrue="1">
      <formula>100</formula>
    </cfRule>
  </conditionalFormatting>
  <conditionalFormatting sqref="J16">
    <cfRule type="cellIs" priority="6" dxfId="0" operator="greaterThanOrEqual" stopIfTrue="1">
      <formula>100</formula>
    </cfRule>
  </conditionalFormatting>
  <conditionalFormatting sqref="J17">
    <cfRule type="cellIs" priority="5" dxfId="0" operator="greaterThanOrEqual" stopIfTrue="1">
      <formula>100</formula>
    </cfRule>
  </conditionalFormatting>
  <conditionalFormatting sqref="J21">
    <cfRule type="cellIs" priority="4" dxfId="0" operator="greaterThanOrEqual" stopIfTrue="1">
      <formula>100</formula>
    </cfRule>
  </conditionalFormatting>
  <conditionalFormatting sqref="J29 J31">
    <cfRule type="cellIs" priority="3" dxfId="0" operator="greaterThanOrEqual" stopIfTrue="1">
      <formula>100</formula>
    </cfRule>
  </conditionalFormatting>
  <conditionalFormatting sqref="J28">
    <cfRule type="cellIs" priority="2" dxfId="0" operator="greaterThanOrEqual" stopIfTrue="1">
      <formula>100</formula>
    </cfRule>
  </conditionalFormatting>
  <conditionalFormatting sqref="J30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23" max="23" width="17.00390625" style="0" bestFit="1" customWidth="1"/>
  </cols>
  <sheetData>
    <row r="1" spans="1:16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  <c r="P1" s="1"/>
    </row>
    <row r="2" spans="1:16" ht="23.25">
      <c r="A2" s="193" t="s">
        <v>116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  <c r="P2" s="1"/>
    </row>
    <row r="3" spans="1:16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  <c r="P3" s="1"/>
    </row>
    <row r="4" spans="1:16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  <c r="P4" s="1"/>
    </row>
    <row r="5" spans="1:16" ht="22.5" customHeight="1" thickBot="1">
      <c r="A5" s="195"/>
      <c r="B5" s="198"/>
      <c r="C5" s="188" t="s">
        <v>117</v>
      </c>
      <c r="D5" s="189"/>
      <c r="E5" s="190"/>
      <c r="F5" s="188" t="s">
        <v>114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  <c r="P5" s="1"/>
    </row>
    <row r="6" spans="1:16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/>
    </row>
    <row r="8" spans="1:16" ht="21.75">
      <c r="A8" s="11">
        <v>1</v>
      </c>
      <c r="B8" s="28" t="s">
        <v>15</v>
      </c>
      <c r="C8" s="40">
        <v>231</v>
      </c>
      <c r="D8" s="99">
        <v>491183.38751317</v>
      </c>
      <c r="E8" s="32">
        <v>44.62878269902872</v>
      </c>
      <c r="F8" s="40">
        <v>231</v>
      </c>
      <c r="G8" s="99">
        <v>485348.58732499</v>
      </c>
      <c r="H8" s="32">
        <v>44.97901230660847</v>
      </c>
      <c r="I8" s="42">
        <v>5834.800188180001</v>
      </c>
      <c r="J8" s="43">
        <v>1.2021875288313162</v>
      </c>
      <c r="K8" s="99">
        <v>488375.83568141</v>
      </c>
      <c r="L8" s="32">
        <v>43.38092426244447</v>
      </c>
      <c r="M8" s="42">
        <v>2807.5518317600363</v>
      </c>
      <c r="N8" s="43">
        <v>0.5748752552105243</v>
      </c>
      <c r="O8" s="1"/>
      <c r="P8" s="27"/>
    </row>
    <row r="9" spans="1:16" ht="21.75">
      <c r="A9" s="11">
        <v>2</v>
      </c>
      <c r="B9" s="28" t="s">
        <v>10</v>
      </c>
      <c r="C9" s="44">
        <v>837</v>
      </c>
      <c r="D9" s="100">
        <v>167974.926468728</v>
      </c>
      <c r="E9" s="32">
        <v>15.262153979214508</v>
      </c>
      <c r="F9" s="44">
        <v>839</v>
      </c>
      <c r="G9" s="100">
        <v>159557.853024609</v>
      </c>
      <c r="H9" s="32">
        <v>14.786804416934151</v>
      </c>
      <c r="I9" s="42">
        <v>8417.073444118985</v>
      </c>
      <c r="J9" s="43">
        <v>5.27524862271793</v>
      </c>
      <c r="K9" s="100">
        <v>167945.875199369</v>
      </c>
      <c r="L9" s="32">
        <v>14.918115844221543</v>
      </c>
      <c r="M9" s="42">
        <v>29.051269358984428</v>
      </c>
      <c r="N9" s="43">
        <v>0.01729799515736697</v>
      </c>
      <c r="O9" s="1"/>
      <c r="P9" s="27"/>
    </row>
    <row r="10" spans="1:16" ht="21.75">
      <c r="A10" s="11">
        <v>3</v>
      </c>
      <c r="B10" s="28" t="s">
        <v>29</v>
      </c>
      <c r="C10" s="44">
        <v>54</v>
      </c>
      <c r="D10" s="100">
        <v>99872.78473678</v>
      </c>
      <c r="E10" s="32">
        <v>9.074412777132283</v>
      </c>
      <c r="F10" s="44">
        <v>54</v>
      </c>
      <c r="G10" s="100">
        <v>99384.58547424</v>
      </c>
      <c r="H10" s="32">
        <v>9.210329667941851</v>
      </c>
      <c r="I10" s="42">
        <v>488.19926254000165</v>
      </c>
      <c r="J10" s="43">
        <v>0.4912223160266041</v>
      </c>
      <c r="K10" s="100">
        <v>113158.17635262</v>
      </c>
      <c r="L10" s="32">
        <v>10.051492967870034</v>
      </c>
      <c r="M10" s="42">
        <v>-13285.391615839995</v>
      </c>
      <c r="N10" s="43">
        <v>-11.740549418577118</v>
      </c>
      <c r="O10" s="1"/>
      <c r="P10" s="27"/>
    </row>
    <row r="11" spans="1:23" ht="21.75">
      <c r="A11" s="11">
        <v>4</v>
      </c>
      <c r="B11" s="28" t="s">
        <v>11</v>
      </c>
      <c r="C11" s="44">
        <v>218</v>
      </c>
      <c r="D11" s="102">
        <v>56169.70188573</v>
      </c>
      <c r="E11" s="32">
        <v>5.103563116047474</v>
      </c>
      <c r="F11" s="44">
        <v>224</v>
      </c>
      <c r="G11" s="94">
        <v>55393.61409146</v>
      </c>
      <c r="H11" s="32">
        <v>5.133526943303853</v>
      </c>
      <c r="I11" s="42">
        <v>776.0877942700026</v>
      </c>
      <c r="J11" s="43">
        <v>1.401041991931795</v>
      </c>
      <c r="K11" s="94">
        <v>56824.62039872</v>
      </c>
      <c r="L11" s="32">
        <v>5.047556356508864</v>
      </c>
      <c r="M11" s="42">
        <v>-654.9185129899997</v>
      </c>
      <c r="N11" s="43">
        <v>-1.1525259797507632</v>
      </c>
      <c r="O11" s="1"/>
      <c r="P11" s="27"/>
      <c r="W11" s="101"/>
    </row>
    <row r="12" spans="1:23" ht="21.75">
      <c r="A12" s="11">
        <v>5</v>
      </c>
      <c r="B12" s="28" t="s">
        <v>13</v>
      </c>
      <c r="C12" s="44">
        <v>84</v>
      </c>
      <c r="D12" s="100">
        <v>53948.69279735</v>
      </c>
      <c r="E12" s="32">
        <v>4.901762862826937</v>
      </c>
      <c r="F12" s="44">
        <v>84</v>
      </c>
      <c r="G12" s="100">
        <v>54192.5287012</v>
      </c>
      <c r="H12" s="32">
        <v>5.022218007910542</v>
      </c>
      <c r="I12" s="42">
        <v>-243.83590384999843</v>
      </c>
      <c r="J12" s="43">
        <v>-0.4499437647474072</v>
      </c>
      <c r="K12" s="100">
        <v>74451.71634183</v>
      </c>
      <c r="L12" s="32">
        <v>6.61331710510932</v>
      </c>
      <c r="M12" s="42">
        <v>-20503.023544480006</v>
      </c>
      <c r="N12" s="43">
        <v>-27.53868487107069</v>
      </c>
      <c r="O12" s="1"/>
      <c r="P12" s="27"/>
      <c r="W12" s="101"/>
    </row>
    <row r="13" spans="1:23" ht="21.75">
      <c r="A13" s="11">
        <v>6</v>
      </c>
      <c r="B13" s="29" t="s">
        <v>65</v>
      </c>
      <c r="C13" s="44">
        <v>459</v>
      </c>
      <c r="D13" s="102">
        <v>39667.00409457</v>
      </c>
      <c r="E13" s="32">
        <v>3.6041326947576797</v>
      </c>
      <c r="F13" s="44">
        <v>463</v>
      </c>
      <c r="G13" s="100">
        <v>39982.51058436</v>
      </c>
      <c r="H13" s="32">
        <v>3.705324137306777</v>
      </c>
      <c r="I13" s="42">
        <v>-315.50648979000107</v>
      </c>
      <c r="J13" s="43">
        <v>-0.7891112518417441</v>
      </c>
      <c r="K13" s="100">
        <v>39365.5864218699</v>
      </c>
      <c r="L13" s="32">
        <v>3.4967240357646854</v>
      </c>
      <c r="M13" s="42">
        <v>301.41767270010314</v>
      </c>
      <c r="N13" s="43">
        <v>0.7656882574284424</v>
      </c>
      <c r="O13" s="1"/>
      <c r="P13" s="27"/>
      <c r="W13" s="93"/>
    </row>
    <row r="14" spans="1:16" ht="21.75">
      <c r="A14" s="11">
        <v>7</v>
      </c>
      <c r="B14" s="28" t="s">
        <v>27</v>
      </c>
      <c r="C14" s="44">
        <v>158</v>
      </c>
      <c r="D14" s="103">
        <v>35768.52971141</v>
      </c>
      <c r="E14" s="32">
        <v>3.249918422600292</v>
      </c>
      <c r="F14" s="44">
        <v>158</v>
      </c>
      <c r="G14" s="103">
        <v>36328.70671626</v>
      </c>
      <c r="H14" s="32">
        <v>3.366712892850515</v>
      </c>
      <c r="I14" s="42">
        <v>-560.1770048499966</v>
      </c>
      <c r="J14" s="43">
        <v>-1.5419679242236075</v>
      </c>
      <c r="K14" s="103">
        <v>40441.9838588</v>
      </c>
      <c r="L14" s="32">
        <v>3.5923371113432556</v>
      </c>
      <c r="M14" s="42">
        <v>-4673.454147389995</v>
      </c>
      <c r="N14" s="43">
        <v>-11.555946819293021</v>
      </c>
      <c r="O14" s="1"/>
      <c r="P14" s="27"/>
    </row>
    <row r="15" spans="1:16" ht="21.75">
      <c r="A15" s="11">
        <v>8</v>
      </c>
      <c r="B15" s="29" t="s">
        <v>105</v>
      </c>
      <c r="C15" s="44">
        <v>53</v>
      </c>
      <c r="D15" s="104">
        <v>23545.28333988</v>
      </c>
      <c r="E15" s="32">
        <v>2.1393177384982116</v>
      </c>
      <c r="F15" s="44">
        <v>55</v>
      </c>
      <c r="G15" s="100">
        <v>19903.76433775</v>
      </c>
      <c r="H15" s="32">
        <v>1.8445539648723241</v>
      </c>
      <c r="I15" s="42">
        <v>3641.5190021300004</v>
      </c>
      <c r="J15" s="43">
        <v>18.295629612250785</v>
      </c>
      <c r="K15" s="100">
        <v>19387.7094341</v>
      </c>
      <c r="L15" s="32">
        <v>1.7221506330457192</v>
      </c>
      <c r="M15" s="42">
        <v>4157.573905779998</v>
      </c>
      <c r="N15" s="43">
        <v>21.444379078982195</v>
      </c>
      <c r="O15" s="1"/>
      <c r="P15" s="27"/>
    </row>
    <row r="16" spans="1:16" ht="21.75">
      <c r="A16" s="11">
        <v>9</v>
      </c>
      <c r="B16" s="28" t="s">
        <v>12</v>
      </c>
      <c r="C16" s="44">
        <v>61</v>
      </c>
      <c r="D16" s="100">
        <v>20524.08378997</v>
      </c>
      <c r="E16" s="32">
        <v>1.8648124078395656</v>
      </c>
      <c r="F16" s="44">
        <v>61</v>
      </c>
      <c r="G16" s="100">
        <v>19069.49885599</v>
      </c>
      <c r="H16" s="32">
        <v>1.7672395596159325</v>
      </c>
      <c r="I16" s="42">
        <v>1454.5849339800006</v>
      </c>
      <c r="J16" s="43">
        <v>7.627808916032919</v>
      </c>
      <c r="K16" s="100">
        <v>18512.84676929</v>
      </c>
      <c r="L16" s="32">
        <v>1.6444392717757463</v>
      </c>
      <c r="M16" s="42">
        <v>2011.2370206800006</v>
      </c>
      <c r="N16" s="43">
        <v>10.864007279616969</v>
      </c>
      <c r="O16" s="1"/>
      <c r="P16" s="27"/>
    </row>
    <row r="17" spans="1:20" ht="21.75">
      <c r="A17" s="11">
        <v>10</v>
      </c>
      <c r="B17" s="28" t="s">
        <v>28</v>
      </c>
      <c r="C17" s="44">
        <v>754</v>
      </c>
      <c r="D17" s="62">
        <v>19106.24823048</v>
      </c>
      <c r="E17" s="32">
        <v>1.7359882727078813</v>
      </c>
      <c r="F17" s="44">
        <v>737</v>
      </c>
      <c r="G17" s="62">
        <v>19366.4638184</v>
      </c>
      <c r="H17" s="32">
        <v>1.7947603787708604</v>
      </c>
      <c r="I17" s="42">
        <v>-260.21558791999996</v>
      </c>
      <c r="J17" s="43">
        <v>-1.3436401728268543</v>
      </c>
      <c r="K17" s="62">
        <v>24521.43455684</v>
      </c>
      <c r="L17" s="32">
        <v>2.178163655113161</v>
      </c>
      <c r="M17" s="42">
        <v>-5415.186326359999</v>
      </c>
      <c r="N17" s="46">
        <v>-22.083480939125927</v>
      </c>
      <c r="O17" s="1"/>
      <c r="P17" s="27"/>
      <c r="Q17" s="1"/>
      <c r="R17" s="1"/>
      <c r="S17" s="1"/>
      <c r="T17" s="1"/>
    </row>
    <row r="18" spans="1:20" ht="21.75">
      <c r="A18" s="11">
        <v>11</v>
      </c>
      <c r="B18" s="28" t="s">
        <v>30</v>
      </c>
      <c r="C18" s="44">
        <v>123</v>
      </c>
      <c r="D18" s="100">
        <v>18641.20970167</v>
      </c>
      <c r="E18" s="32">
        <v>1.6937350044244928</v>
      </c>
      <c r="F18" s="44">
        <v>125</v>
      </c>
      <c r="G18" s="100">
        <v>17592.57069968</v>
      </c>
      <c r="H18" s="32">
        <v>1.6303672755432028</v>
      </c>
      <c r="I18" s="42">
        <v>1048.639001989999</v>
      </c>
      <c r="J18" s="43">
        <v>5.960692271136209</v>
      </c>
      <c r="K18" s="100">
        <v>17605.81726247</v>
      </c>
      <c r="L18" s="32">
        <v>1.5638706288078554</v>
      </c>
      <c r="M18" s="42">
        <v>1035.3924392000008</v>
      </c>
      <c r="N18" s="46">
        <v>5.880967771982549</v>
      </c>
      <c r="O18" s="98"/>
      <c r="P18" s="27"/>
      <c r="Q18" s="1"/>
      <c r="R18" s="1"/>
      <c r="S18" s="1"/>
      <c r="T18" s="1"/>
    </row>
    <row r="19" spans="1:20" ht="21.75">
      <c r="A19" s="11">
        <v>12</v>
      </c>
      <c r="B19" s="28" t="s">
        <v>53</v>
      </c>
      <c r="C19" s="44">
        <v>93</v>
      </c>
      <c r="D19" s="100">
        <v>17636.79944743</v>
      </c>
      <c r="E19" s="32">
        <v>1.6024745747831275</v>
      </c>
      <c r="F19" s="44">
        <v>96</v>
      </c>
      <c r="G19" s="103">
        <v>18090.11562006</v>
      </c>
      <c r="H19" s="32">
        <v>1.6764765662289043</v>
      </c>
      <c r="I19" s="42">
        <v>-453.31617263000226</v>
      </c>
      <c r="J19" s="43">
        <v>-2.5058776966982075</v>
      </c>
      <c r="K19" s="103">
        <v>11984.16286714</v>
      </c>
      <c r="L19" s="32">
        <v>1.064516349304686</v>
      </c>
      <c r="M19" s="42">
        <v>5652.63658029</v>
      </c>
      <c r="N19" s="46">
        <v>47.16755473833937</v>
      </c>
      <c r="O19" s="1"/>
      <c r="P19" s="27"/>
      <c r="Q19" s="1"/>
      <c r="R19" s="1"/>
      <c r="S19" s="1"/>
      <c r="T19" s="33"/>
    </row>
    <row r="20" spans="1:20" ht="21.75">
      <c r="A20" s="11">
        <v>13</v>
      </c>
      <c r="B20" s="113" t="s">
        <v>58</v>
      </c>
      <c r="C20" s="114">
        <v>61</v>
      </c>
      <c r="D20" s="103">
        <v>13725.46317349</v>
      </c>
      <c r="E20" s="32">
        <v>1.2470916748925718</v>
      </c>
      <c r="F20" s="44">
        <v>61</v>
      </c>
      <c r="G20" s="100">
        <v>14077.87009635</v>
      </c>
      <c r="H20" s="32">
        <v>1.3046472346906506</v>
      </c>
      <c r="I20" s="42">
        <v>-352.4069228600001</v>
      </c>
      <c r="J20" s="43">
        <v>-2.50326875051482</v>
      </c>
      <c r="K20" s="100">
        <v>15339.61678763</v>
      </c>
      <c r="L20" s="32">
        <v>1.3625710067137728</v>
      </c>
      <c r="M20" s="42">
        <v>-1614.153614140001</v>
      </c>
      <c r="N20" s="46">
        <v>-10.52277665398831</v>
      </c>
      <c r="O20" s="1"/>
      <c r="P20" s="27"/>
      <c r="Q20" s="1"/>
      <c r="R20" s="1"/>
      <c r="S20" s="1"/>
      <c r="T20" s="1"/>
    </row>
    <row r="21" spans="1:20" ht="21.75">
      <c r="A21" s="11">
        <v>14</v>
      </c>
      <c r="B21" s="68" t="s">
        <v>62</v>
      </c>
      <c r="C21" s="69">
        <v>131</v>
      </c>
      <c r="D21" s="105">
        <v>7647.16744844</v>
      </c>
      <c r="E21" s="71">
        <v>0.6948194564303417</v>
      </c>
      <c r="F21" s="69">
        <v>132</v>
      </c>
      <c r="G21" s="105">
        <v>7676.56664148</v>
      </c>
      <c r="H21" s="71">
        <v>0.7114152476319583</v>
      </c>
      <c r="I21" s="72">
        <v>-29.399193039999773</v>
      </c>
      <c r="J21" s="73">
        <v>-0.38297320160216536</v>
      </c>
      <c r="K21" s="105">
        <v>7537.86736153</v>
      </c>
      <c r="L21" s="71">
        <v>0.669565587033266</v>
      </c>
      <c r="M21" s="72">
        <v>109.30008690999966</v>
      </c>
      <c r="N21" s="47">
        <v>1.4500134012415742</v>
      </c>
      <c r="O21" s="1"/>
      <c r="P21" s="27"/>
      <c r="Q21" s="1"/>
      <c r="R21" s="1"/>
      <c r="S21" s="1"/>
      <c r="T21" s="1"/>
    </row>
    <row r="22" spans="1:20" ht="21.75">
      <c r="A22" s="67">
        <v>15</v>
      </c>
      <c r="B22" s="80" t="s">
        <v>51</v>
      </c>
      <c r="C22" s="81">
        <v>201</v>
      </c>
      <c r="D22" s="103">
        <v>7360.22038586</v>
      </c>
      <c r="E22" s="83">
        <v>0.6687475280476578</v>
      </c>
      <c r="F22" s="82">
        <v>201</v>
      </c>
      <c r="G22" s="103">
        <v>6984.53627779</v>
      </c>
      <c r="H22" s="84">
        <v>0.6472822861732352</v>
      </c>
      <c r="I22" s="42">
        <v>375.68410806999964</v>
      </c>
      <c r="J22" s="85">
        <v>5.3787981496299295</v>
      </c>
      <c r="K22" s="107">
        <v>6675.74643967</v>
      </c>
      <c r="L22" s="84">
        <v>0.5929860356226286</v>
      </c>
      <c r="M22" s="42">
        <v>684.4739461899999</v>
      </c>
      <c r="N22" s="85">
        <v>10.25314475880296</v>
      </c>
      <c r="O22" s="91"/>
      <c r="P22" s="27"/>
      <c r="Q22" s="1"/>
      <c r="R22" s="1"/>
      <c r="S22" s="1"/>
      <c r="T22" s="1"/>
    </row>
    <row r="23" spans="1:20" ht="21.75">
      <c r="A23" s="11">
        <v>16</v>
      </c>
      <c r="B23" s="31" t="s">
        <v>14</v>
      </c>
      <c r="C23" s="82">
        <v>57</v>
      </c>
      <c r="D23" s="103">
        <v>7348.30353827</v>
      </c>
      <c r="E23" s="83">
        <v>0.6676647666695824</v>
      </c>
      <c r="F23" s="82">
        <v>58</v>
      </c>
      <c r="G23" s="59">
        <v>7346.25162832</v>
      </c>
      <c r="H23" s="84">
        <v>0.6808037584260925</v>
      </c>
      <c r="I23" s="42">
        <v>2.0519099499997537</v>
      </c>
      <c r="J23" s="85">
        <v>0.027931386696442375</v>
      </c>
      <c r="K23" s="97">
        <v>8460.45872786</v>
      </c>
      <c r="L23" s="84">
        <v>0.7515165421457454</v>
      </c>
      <c r="M23" s="42">
        <v>-1112.1551895899993</v>
      </c>
      <c r="N23" s="46">
        <v>-13.14532964894339</v>
      </c>
      <c r="O23" s="98"/>
      <c r="P23" s="27"/>
      <c r="Q23" s="1"/>
      <c r="R23" s="1"/>
      <c r="S23" s="1"/>
      <c r="T23" s="1"/>
    </row>
    <row r="24" spans="1:20" ht="21.75">
      <c r="A24" s="67">
        <v>17</v>
      </c>
      <c r="B24" s="80" t="s">
        <v>76</v>
      </c>
      <c r="C24" s="81">
        <v>27</v>
      </c>
      <c r="D24" s="103">
        <v>6062.85190978</v>
      </c>
      <c r="E24" s="84">
        <v>0.5508689978052401</v>
      </c>
      <c r="F24" s="81">
        <v>27</v>
      </c>
      <c r="G24" s="61">
        <v>4783.69388402</v>
      </c>
      <c r="H24" s="84">
        <v>0.4433222465244509</v>
      </c>
      <c r="I24" s="42">
        <v>1279.1580257599999</v>
      </c>
      <c r="J24" s="85">
        <v>26.739964069043925</v>
      </c>
      <c r="K24" s="88">
        <v>3055.83562934</v>
      </c>
      <c r="L24" s="84">
        <v>0.27144048560452555</v>
      </c>
      <c r="M24" s="42">
        <v>3007.0162804399997</v>
      </c>
      <c r="N24" s="90">
        <v>98.4024222889716</v>
      </c>
      <c r="O24" s="91"/>
      <c r="P24" s="27"/>
      <c r="Q24" s="1"/>
      <c r="R24" s="1"/>
      <c r="S24" s="1"/>
      <c r="T24" s="1"/>
    </row>
    <row r="25" spans="1:20" ht="21.75">
      <c r="A25" s="67">
        <v>18</v>
      </c>
      <c r="B25" s="80" t="s">
        <v>72</v>
      </c>
      <c r="C25" s="81">
        <v>137</v>
      </c>
      <c r="D25" s="103">
        <v>5351.18303262</v>
      </c>
      <c r="E25" s="83">
        <v>0.4862069663117915</v>
      </c>
      <c r="F25" s="82">
        <v>131</v>
      </c>
      <c r="G25" s="103">
        <v>4917.64518742</v>
      </c>
      <c r="H25" s="84">
        <v>0.45573599919924856</v>
      </c>
      <c r="I25" s="42">
        <v>433.53784519999954</v>
      </c>
      <c r="J25" s="85">
        <v>8.815964321888204</v>
      </c>
      <c r="K25" s="107">
        <v>2335.84952485</v>
      </c>
      <c r="L25" s="84">
        <v>0.20748633311187786</v>
      </c>
      <c r="M25" s="42">
        <v>3015.33350777</v>
      </c>
      <c r="N25" s="90">
        <v>129.08937308209673</v>
      </c>
      <c r="O25" s="91"/>
      <c r="P25" s="27"/>
      <c r="Q25" s="1"/>
      <c r="R25" s="1"/>
      <c r="S25" s="1"/>
      <c r="T25" s="1"/>
    </row>
    <row r="26" spans="1:20" ht="21.75">
      <c r="A26" s="67">
        <v>19</v>
      </c>
      <c r="B26" s="31" t="s">
        <v>66</v>
      </c>
      <c r="C26" s="82">
        <v>3</v>
      </c>
      <c r="D26" s="103">
        <v>3226.43479415</v>
      </c>
      <c r="E26" s="84">
        <v>0.29315294649871476</v>
      </c>
      <c r="F26" s="81">
        <v>3</v>
      </c>
      <c r="G26" s="103">
        <v>3221.24184481</v>
      </c>
      <c r="H26" s="84">
        <v>0.2985241543172635</v>
      </c>
      <c r="I26" s="42">
        <v>5.192949339999814</v>
      </c>
      <c r="J26" s="85">
        <v>0.16120954557841066</v>
      </c>
      <c r="K26" s="107">
        <v>3722.66887495</v>
      </c>
      <c r="L26" s="84">
        <v>0.3306732330297245</v>
      </c>
      <c r="M26" s="42">
        <v>-496.2340807999999</v>
      </c>
      <c r="N26" s="90">
        <v>-13.330062314679141</v>
      </c>
      <c r="O26" s="91"/>
      <c r="P26" s="27"/>
      <c r="Q26" s="1"/>
      <c r="R26" s="1"/>
      <c r="S26" s="1"/>
      <c r="T26" s="1"/>
    </row>
    <row r="27" spans="1:20" ht="21.75">
      <c r="A27" s="67">
        <v>20</v>
      </c>
      <c r="B27" s="80" t="s">
        <v>16</v>
      </c>
      <c r="C27" s="81">
        <v>1</v>
      </c>
      <c r="D27" s="109">
        <v>2505.11137144</v>
      </c>
      <c r="E27" s="84">
        <v>0.22761370574623496</v>
      </c>
      <c r="F27" s="81">
        <v>1</v>
      </c>
      <c r="G27" s="103">
        <v>2533.23451331</v>
      </c>
      <c r="H27" s="84">
        <v>0.23476402182953057</v>
      </c>
      <c r="I27" s="42">
        <v>-28.123141869999927</v>
      </c>
      <c r="J27" s="85">
        <v>-1.1101673264846448</v>
      </c>
      <c r="K27" s="107">
        <v>2621.72684352</v>
      </c>
      <c r="L27" s="83">
        <v>0.23287993656949066</v>
      </c>
      <c r="M27" s="89">
        <v>-116.61547208000002</v>
      </c>
      <c r="N27" s="90">
        <v>-4.44804051071274</v>
      </c>
      <c r="O27" s="91"/>
      <c r="P27" s="27"/>
      <c r="Q27" s="1"/>
      <c r="R27" s="1"/>
      <c r="S27" s="1"/>
      <c r="T27" s="1"/>
    </row>
    <row r="28" spans="1:20" ht="21.75">
      <c r="A28" s="11">
        <v>21</v>
      </c>
      <c r="B28" s="29" t="s">
        <v>32</v>
      </c>
      <c r="C28" s="44">
        <v>87</v>
      </c>
      <c r="D28" s="100">
        <v>1902.77502499</v>
      </c>
      <c r="E28" s="74">
        <v>0.17288559685488294</v>
      </c>
      <c r="F28" s="44">
        <v>87</v>
      </c>
      <c r="G28" s="100">
        <v>1870.13929041</v>
      </c>
      <c r="H28" s="74">
        <v>0.17331258471779284</v>
      </c>
      <c r="I28" s="75">
        <v>32.63573457999996</v>
      </c>
      <c r="J28" s="76">
        <v>1.7450964613895183</v>
      </c>
      <c r="K28" s="100">
        <v>1950.51367176</v>
      </c>
      <c r="L28" s="74">
        <v>0.17325813376786595</v>
      </c>
      <c r="M28" s="75">
        <v>-47.73864677000006</v>
      </c>
      <c r="N28" s="77">
        <v>-2.4474910102488137</v>
      </c>
      <c r="O28" s="98"/>
      <c r="P28" s="27"/>
      <c r="Q28" s="1"/>
      <c r="R28" s="1"/>
      <c r="S28" s="1"/>
      <c r="T28" s="1"/>
    </row>
    <row r="29" spans="1:20" ht="21.75">
      <c r="A29" s="11">
        <v>22</v>
      </c>
      <c r="B29" s="28" t="s">
        <v>24</v>
      </c>
      <c r="C29" s="44">
        <v>28</v>
      </c>
      <c r="D29" s="110">
        <v>1122.38763313</v>
      </c>
      <c r="E29" s="32">
        <v>0.1019798206870196</v>
      </c>
      <c r="F29" s="44">
        <v>28</v>
      </c>
      <c r="G29" s="96">
        <v>1131.17525693</v>
      </c>
      <c r="H29" s="32">
        <v>0.10483011000981181</v>
      </c>
      <c r="I29" s="42">
        <v>-8.787623799999892</v>
      </c>
      <c r="J29" s="43">
        <v>-0.7768578517045562</v>
      </c>
      <c r="K29" s="96">
        <v>1337.16204453</v>
      </c>
      <c r="L29" s="32">
        <v>0.11877599410592499</v>
      </c>
      <c r="M29" s="42">
        <v>-214.77441139999996</v>
      </c>
      <c r="N29" s="47">
        <v>-16.061958405010753</v>
      </c>
      <c r="O29" s="98"/>
      <c r="P29" s="27"/>
      <c r="Q29" s="1"/>
      <c r="R29" s="1"/>
      <c r="S29" s="1"/>
      <c r="T29" s="1"/>
    </row>
    <row r="30" spans="1:20" ht="21.75">
      <c r="A30" s="11">
        <v>23</v>
      </c>
      <c r="B30" s="28" t="s">
        <v>68</v>
      </c>
      <c r="C30" s="44">
        <v>6</v>
      </c>
      <c r="D30" s="100">
        <v>307.22075382</v>
      </c>
      <c r="E30" s="32">
        <v>0.027913990194745646</v>
      </c>
      <c r="F30" s="44">
        <v>5</v>
      </c>
      <c r="G30" s="100">
        <v>302.52662513</v>
      </c>
      <c r="H30" s="32">
        <v>0.028036238592546885</v>
      </c>
      <c r="I30" s="42">
        <v>4.694128690000014</v>
      </c>
      <c r="J30" s="43">
        <v>1.551641508572305</v>
      </c>
      <c r="K30" s="100">
        <v>0</v>
      </c>
      <c r="L30" s="32">
        <v>0</v>
      </c>
      <c r="M30" s="42">
        <v>307.22075382</v>
      </c>
      <c r="N30" s="47" t="s">
        <v>106</v>
      </c>
      <c r="O30" s="98"/>
      <c r="P30" s="27"/>
      <c r="Q30" s="1"/>
      <c r="R30" s="1"/>
      <c r="S30" s="1"/>
      <c r="T30" s="1"/>
    </row>
    <row r="31" spans="1:20" ht="22.5" thickBot="1">
      <c r="A31" s="11">
        <v>24</v>
      </c>
      <c r="B31" s="28" t="s">
        <v>17</v>
      </c>
      <c r="C31" s="44">
        <v>0</v>
      </c>
      <c r="D31" s="100">
        <v>0</v>
      </c>
      <c r="E31" s="32">
        <v>0</v>
      </c>
      <c r="F31" s="44">
        <v>0</v>
      </c>
      <c r="G31" s="100">
        <v>0</v>
      </c>
      <c r="H31" s="32">
        <v>0</v>
      </c>
      <c r="I31" s="42">
        <v>0</v>
      </c>
      <c r="J31" s="43">
        <v>0</v>
      </c>
      <c r="K31" s="100">
        <v>171.55260973</v>
      </c>
      <c r="L31" s="32">
        <v>0.015238490985816621</v>
      </c>
      <c r="M31" s="42">
        <v>-171.55260973</v>
      </c>
      <c r="N31" s="47">
        <v>-100</v>
      </c>
      <c r="O31" s="1"/>
      <c r="P31" s="27"/>
      <c r="Q31" s="1"/>
      <c r="R31" s="1"/>
      <c r="S31" s="1"/>
      <c r="T31" s="1"/>
    </row>
    <row r="32" spans="1:20" ht="22.5" customHeight="1" thickBot="1">
      <c r="A32" s="191" t="s">
        <v>18</v>
      </c>
      <c r="B32" s="192"/>
      <c r="C32" s="48">
        <v>3864</v>
      </c>
      <c r="D32" s="49">
        <v>1100597.7707831585</v>
      </c>
      <c r="E32" s="50">
        <v>99.99999999999997</v>
      </c>
      <c r="F32" s="48">
        <v>3861</v>
      </c>
      <c r="G32" s="49">
        <v>1079055.6804949695</v>
      </c>
      <c r="H32" s="50">
        <v>99.99999999999996</v>
      </c>
      <c r="I32" s="51">
        <v>21542.09028818899</v>
      </c>
      <c r="J32" s="52">
        <v>1.9963835673713812</v>
      </c>
      <c r="K32" s="49">
        <v>1125784.7636598288</v>
      </c>
      <c r="L32" s="50">
        <v>99.99999999999999</v>
      </c>
      <c r="M32" s="51">
        <v>-25186.992876670323</v>
      </c>
      <c r="N32" s="53">
        <v>-2.2372831548003536</v>
      </c>
      <c r="O32" s="1"/>
      <c r="P32" s="27"/>
      <c r="Q32" s="1"/>
      <c r="R32" s="1"/>
      <c r="S32" s="1"/>
      <c r="T32" s="1"/>
    </row>
    <row r="33" spans="1:20" ht="22.5" customHeight="1">
      <c r="A33" s="12"/>
      <c r="B33" s="12"/>
      <c r="C33" s="54"/>
      <c r="D33" s="54"/>
      <c r="E33" s="54"/>
      <c r="F33" s="54"/>
      <c r="G33" s="55"/>
      <c r="H33" s="55"/>
      <c r="I33" s="56"/>
      <c r="J33" s="56"/>
      <c r="K33" s="55"/>
      <c r="L33" s="55"/>
      <c r="M33" s="57"/>
      <c r="N33" s="57"/>
      <c r="O33" s="1"/>
      <c r="P33" s="1"/>
      <c r="Q33" s="1"/>
      <c r="R33" s="1"/>
      <c r="S33" s="1"/>
      <c r="T33" s="1"/>
    </row>
    <row r="34" spans="2:12" ht="21.75">
      <c r="B34" s="26" t="s">
        <v>118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19</v>
      </c>
    </row>
    <row r="35" spans="2:12" ht="21.75">
      <c r="B35" s="63"/>
      <c r="C35" s="1"/>
      <c r="D35" s="1"/>
      <c r="E35" s="1"/>
      <c r="F35" s="58"/>
      <c r="G35" s="1"/>
      <c r="H35" s="1"/>
      <c r="I35" s="1"/>
      <c r="J35" s="1"/>
      <c r="K35" s="1"/>
      <c r="L35" s="2" t="s">
        <v>20</v>
      </c>
    </row>
    <row r="36" spans="2:12" ht="21.75">
      <c r="B36" s="1" t="s">
        <v>31</v>
      </c>
      <c r="C36" s="1"/>
      <c r="D36" s="30"/>
      <c r="E36" s="1"/>
      <c r="F36" s="1"/>
      <c r="G36" s="1"/>
      <c r="H36" s="1"/>
      <c r="I36" s="1"/>
      <c r="J36" s="1"/>
      <c r="K36" s="1"/>
      <c r="L36" s="1"/>
    </row>
    <row r="37" spans="2:12" ht="21.75">
      <c r="B37" s="1" t="s">
        <v>33</v>
      </c>
      <c r="C37" s="1"/>
      <c r="D37" s="30"/>
      <c r="E37" s="1"/>
      <c r="F37" s="13"/>
      <c r="G37" s="1"/>
      <c r="H37" s="1"/>
      <c r="I37" s="1"/>
      <c r="J37" s="1"/>
      <c r="K37" s="1"/>
      <c r="L37" s="1"/>
    </row>
    <row r="38" spans="2:12" ht="21.75">
      <c r="B38" s="1" t="s">
        <v>77</v>
      </c>
      <c r="C38" s="1"/>
      <c r="D38" s="30"/>
      <c r="E38" s="1"/>
      <c r="F38" s="1"/>
      <c r="G38" s="1"/>
      <c r="H38" s="1"/>
      <c r="I38" s="1"/>
      <c r="J38" s="1"/>
      <c r="K38" s="1"/>
      <c r="L38" s="1"/>
    </row>
    <row r="39" spans="2:12" ht="21.75">
      <c r="B39" s="1" t="s">
        <v>55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61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56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64</v>
      </c>
      <c r="C42" s="30"/>
      <c r="D42" s="1"/>
      <c r="E42" s="1"/>
      <c r="F42" s="1"/>
      <c r="G42" s="1"/>
      <c r="H42" s="1"/>
      <c r="I42" s="1"/>
      <c r="J42" s="1"/>
      <c r="K42" s="1"/>
      <c r="L42" s="1"/>
    </row>
    <row r="43" ht="21.75">
      <c r="B43" s="1" t="s">
        <v>59</v>
      </c>
    </row>
    <row r="44" ht="21.75">
      <c r="B44" s="1" t="s">
        <v>60</v>
      </c>
    </row>
    <row r="45" ht="21.75">
      <c r="B45" s="1" t="s">
        <v>73</v>
      </c>
    </row>
    <row r="46" ht="21.75">
      <c r="B46" s="1" t="s">
        <v>74</v>
      </c>
    </row>
    <row r="51" ht="21.75">
      <c r="D51" s="111"/>
    </row>
    <row r="52" ht="21.75">
      <c r="D52" s="111"/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C5:E5"/>
    <mergeCell ref="F5:H5"/>
    <mergeCell ref="I5:J5"/>
    <mergeCell ref="K5:L5"/>
    <mergeCell ref="M5:N5"/>
    <mergeCell ref="A32:B32"/>
    <mergeCell ref="A1:N1"/>
    <mergeCell ref="A2:N2"/>
    <mergeCell ref="A4:A7"/>
    <mergeCell ref="B4:B7"/>
    <mergeCell ref="F4:J4"/>
    <mergeCell ref="K4:N4"/>
  </mergeCells>
  <conditionalFormatting sqref="J8 J10 J12 J14:J15 J22:J27 J18:J20">
    <cfRule type="cellIs" priority="10" dxfId="0" operator="greaterThanOrEqual" stopIfTrue="1">
      <formula>100</formula>
    </cfRule>
  </conditionalFormatting>
  <conditionalFormatting sqref="J9">
    <cfRule type="cellIs" priority="9" dxfId="0" operator="greaterThanOrEqual" stopIfTrue="1">
      <formula>100</formula>
    </cfRule>
  </conditionalFormatting>
  <conditionalFormatting sqref="J11">
    <cfRule type="cellIs" priority="8" dxfId="0" operator="greaterThanOrEqual" stopIfTrue="1">
      <formula>100</formula>
    </cfRule>
  </conditionalFormatting>
  <conditionalFormatting sqref="J13">
    <cfRule type="cellIs" priority="7" dxfId="0" operator="greaterThanOrEqual" stopIfTrue="1">
      <formula>100</formula>
    </cfRule>
  </conditionalFormatting>
  <conditionalFormatting sqref="J16">
    <cfRule type="cellIs" priority="6" dxfId="0" operator="greaterThanOrEqual" stopIfTrue="1">
      <formula>100</formula>
    </cfRule>
  </conditionalFormatting>
  <conditionalFormatting sqref="J17">
    <cfRule type="cellIs" priority="5" dxfId="0" operator="greaterThanOrEqual" stopIfTrue="1">
      <formula>100</formula>
    </cfRule>
  </conditionalFormatting>
  <conditionalFormatting sqref="J21">
    <cfRule type="cellIs" priority="4" dxfId="0" operator="greaterThanOrEqual" stopIfTrue="1">
      <formula>100</formula>
    </cfRule>
  </conditionalFormatting>
  <conditionalFormatting sqref="J29 J31">
    <cfRule type="cellIs" priority="3" dxfId="0" operator="greaterThanOrEqual" stopIfTrue="1">
      <formula>100</formula>
    </cfRule>
  </conditionalFormatting>
  <conditionalFormatting sqref="J28">
    <cfRule type="cellIs" priority="2" dxfId="0" operator="greaterThanOrEqual" stopIfTrue="1">
      <formula>100</formula>
    </cfRule>
  </conditionalFormatting>
  <conditionalFormatting sqref="J30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3">
      <selection activeCell="A1" sqref="A1:N1"/>
    </sheetView>
  </sheetViews>
  <sheetFormatPr defaultColWidth="9.140625" defaultRowHeight="21.75"/>
  <cols>
    <col min="1" max="1" width="6.57421875" style="0" customWidth="1"/>
    <col min="2" max="2" width="53.421875" style="0" customWidth="1"/>
    <col min="3" max="3" width="10.57421875" style="0" customWidth="1"/>
    <col min="4" max="4" width="19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5.7109375" style="0" customWidth="1"/>
    <col min="12" max="12" width="10.7109375" style="0" customWidth="1"/>
    <col min="13" max="13" width="12.421875" style="0" customWidth="1"/>
    <col min="14" max="14" width="14.57421875" style="0" customWidth="1"/>
    <col min="18" max="18" width="17.00390625" style="0" bestFit="1" customWidth="1"/>
  </cols>
  <sheetData>
    <row r="1" spans="1:15" ht="23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</row>
    <row r="2" spans="1:15" ht="23.25">
      <c r="A2" s="193" t="s">
        <v>119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"/>
    </row>
    <row r="3" spans="1:15" ht="22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</row>
    <row r="4" spans="1:15" ht="29.25" customHeight="1" thickBot="1">
      <c r="A4" s="194" t="s">
        <v>2</v>
      </c>
      <c r="B4" s="197" t="s">
        <v>3</v>
      </c>
      <c r="C4" s="20"/>
      <c r="D4" s="21"/>
      <c r="E4" s="21"/>
      <c r="F4" s="200" t="s">
        <v>25</v>
      </c>
      <c r="G4" s="201"/>
      <c r="H4" s="201"/>
      <c r="I4" s="201"/>
      <c r="J4" s="202"/>
      <c r="K4" s="200" t="s">
        <v>26</v>
      </c>
      <c r="L4" s="201"/>
      <c r="M4" s="201"/>
      <c r="N4" s="202"/>
      <c r="O4" s="1"/>
    </row>
    <row r="5" spans="1:15" ht="22.5" customHeight="1" thickBot="1">
      <c r="A5" s="195"/>
      <c r="B5" s="198"/>
      <c r="C5" s="188" t="s">
        <v>120</v>
      </c>
      <c r="D5" s="189"/>
      <c r="E5" s="190"/>
      <c r="F5" s="188" t="s">
        <v>117</v>
      </c>
      <c r="G5" s="189"/>
      <c r="H5" s="190"/>
      <c r="I5" s="191" t="s">
        <v>1</v>
      </c>
      <c r="J5" s="192"/>
      <c r="K5" s="188" t="s">
        <v>82</v>
      </c>
      <c r="L5" s="190"/>
      <c r="M5" s="191" t="s">
        <v>1</v>
      </c>
      <c r="N5" s="192"/>
      <c r="O5" s="1"/>
    </row>
    <row r="6" spans="1:15" ht="21.75" customHeight="1">
      <c r="A6" s="195"/>
      <c r="B6" s="198"/>
      <c r="C6" s="22" t="s">
        <v>4</v>
      </c>
      <c r="D6" s="4" t="s">
        <v>5</v>
      </c>
      <c r="E6" s="5" t="s">
        <v>6</v>
      </c>
      <c r="F6" s="2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</row>
    <row r="7" spans="1:15" ht="22.5" customHeight="1" thickBot="1">
      <c r="A7" s="196"/>
      <c r="B7" s="199"/>
      <c r="C7" s="23" t="s">
        <v>8</v>
      </c>
      <c r="D7" s="8" t="s">
        <v>9</v>
      </c>
      <c r="E7" s="9"/>
      <c r="F7" s="2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</row>
    <row r="8" spans="1:15" ht="21.75">
      <c r="A8" s="11">
        <v>1</v>
      </c>
      <c r="B8" s="28" t="s">
        <v>121</v>
      </c>
      <c r="C8" s="40">
        <v>2</v>
      </c>
      <c r="D8" s="99">
        <v>828202.87741136</v>
      </c>
      <c r="E8" s="32">
        <v>43.1614154231925</v>
      </c>
      <c r="F8" s="40">
        <v>0</v>
      </c>
      <c r="G8" s="99">
        <v>0</v>
      </c>
      <c r="H8" s="32">
        <v>0</v>
      </c>
      <c r="I8" s="42">
        <v>828202.87741136</v>
      </c>
      <c r="J8" s="43">
        <v>0</v>
      </c>
      <c r="K8" s="99">
        <v>0</v>
      </c>
      <c r="L8" s="32">
        <v>0</v>
      </c>
      <c r="M8" s="42">
        <v>828202.87741136</v>
      </c>
      <c r="N8" s="46" t="s">
        <v>106</v>
      </c>
      <c r="O8" s="1"/>
    </row>
    <row r="9" spans="1:15" ht="21.75">
      <c r="A9" s="11">
        <v>2</v>
      </c>
      <c r="B9" s="28" t="s">
        <v>15</v>
      </c>
      <c r="C9" s="44">
        <v>228</v>
      </c>
      <c r="D9" s="100">
        <v>488503.11574245</v>
      </c>
      <c r="E9" s="32">
        <v>25.45811719464882</v>
      </c>
      <c r="F9" s="44">
        <v>231</v>
      </c>
      <c r="G9" s="100">
        <v>491183.38751317</v>
      </c>
      <c r="H9" s="32">
        <v>44.62878269902872</v>
      </c>
      <c r="I9" s="42">
        <v>-2680.271770720021</v>
      </c>
      <c r="J9" s="43">
        <v>-0.545676388668205</v>
      </c>
      <c r="K9" s="100">
        <v>488375.83568141</v>
      </c>
      <c r="L9" s="32">
        <v>43.38092426244447</v>
      </c>
      <c r="M9" s="42">
        <v>127.28006104001543</v>
      </c>
      <c r="N9" s="43">
        <v>0.02606190801033941</v>
      </c>
      <c r="O9" s="1"/>
    </row>
    <row r="10" spans="1:15" ht="21.75">
      <c r="A10" s="11">
        <v>3</v>
      </c>
      <c r="B10" s="28" t="s">
        <v>10</v>
      </c>
      <c r="C10" s="44">
        <v>839</v>
      </c>
      <c r="D10" s="100">
        <v>165696.681506111</v>
      </c>
      <c r="E10" s="32">
        <v>8.635207024495154</v>
      </c>
      <c r="F10" s="44">
        <v>837</v>
      </c>
      <c r="G10" s="100">
        <v>167974.926468728</v>
      </c>
      <c r="H10" s="32">
        <v>15.262153979214508</v>
      </c>
      <c r="I10" s="42">
        <v>-2278.2449626169982</v>
      </c>
      <c r="J10" s="43">
        <v>-1.3563006161167397</v>
      </c>
      <c r="K10" s="100">
        <v>167945.875199369</v>
      </c>
      <c r="L10" s="32">
        <v>14.918115844221543</v>
      </c>
      <c r="M10" s="42">
        <v>-2249.193693258014</v>
      </c>
      <c r="N10" s="43">
        <v>-1.339237233774268</v>
      </c>
      <c r="O10" s="1"/>
    </row>
    <row r="11" spans="1:18" ht="21.75">
      <c r="A11" s="11">
        <v>4</v>
      </c>
      <c r="B11" s="28" t="s">
        <v>29</v>
      </c>
      <c r="C11" s="44">
        <v>54</v>
      </c>
      <c r="D11" s="100">
        <v>98912.97713947</v>
      </c>
      <c r="E11" s="32">
        <v>5.154804714522776</v>
      </c>
      <c r="F11" s="44">
        <v>54</v>
      </c>
      <c r="G11" s="100">
        <v>99872.78473678</v>
      </c>
      <c r="H11" s="32">
        <v>9.074412777132283</v>
      </c>
      <c r="I11" s="42">
        <v>-959.8075973100058</v>
      </c>
      <c r="J11" s="43">
        <v>-0.9610301743759618</v>
      </c>
      <c r="K11" s="100">
        <v>113158.17635262</v>
      </c>
      <c r="L11" s="32">
        <v>10.051492967870034</v>
      </c>
      <c r="M11" s="42">
        <v>-14245.199213150001</v>
      </c>
      <c r="N11" s="43">
        <v>-12.58874937040303</v>
      </c>
      <c r="O11" s="1"/>
      <c r="R11" s="101"/>
    </row>
    <row r="12" spans="1:18" ht="21.75">
      <c r="A12" s="11">
        <v>5</v>
      </c>
      <c r="B12" s="28" t="s">
        <v>11</v>
      </c>
      <c r="C12" s="44">
        <v>218</v>
      </c>
      <c r="D12" s="102">
        <v>55955.12903197</v>
      </c>
      <c r="E12" s="32">
        <v>2.916076042570472</v>
      </c>
      <c r="F12" s="44">
        <v>218</v>
      </c>
      <c r="G12" s="94">
        <v>56169.70188573</v>
      </c>
      <c r="H12" s="32">
        <v>5.103563116047474</v>
      </c>
      <c r="I12" s="42">
        <v>-214.57285376000073</v>
      </c>
      <c r="J12" s="43">
        <v>-0.38200817621663985</v>
      </c>
      <c r="K12" s="94">
        <v>56824.62039872</v>
      </c>
      <c r="L12" s="32">
        <v>5.047556356508864</v>
      </c>
      <c r="M12" s="42">
        <v>-869.4913667500005</v>
      </c>
      <c r="N12" s="43">
        <v>-1.5301314124917342</v>
      </c>
      <c r="O12" s="1"/>
      <c r="R12" s="101"/>
    </row>
    <row r="13" spans="1:18" ht="21.75">
      <c r="A13" s="11">
        <v>6</v>
      </c>
      <c r="B13" s="29" t="s">
        <v>13</v>
      </c>
      <c r="C13" s="44">
        <v>81</v>
      </c>
      <c r="D13" s="100">
        <v>52780.49851846</v>
      </c>
      <c r="E13" s="32">
        <v>2.7506316205020243</v>
      </c>
      <c r="F13" s="44">
        <v>84</v>
      </c>
      <c r="G13" s="100">
        <v>53948.69279735</v>
      </c>
      <c r="H13" s="32">
        <v>4.901762862826937</v>
      </c>
      <c r="I13" s="42">
        <v>-1168.1942788899978</v>
      </c>
      <c r="J13" s="43">
        <v>-2.1653801386405056</v>
      </c>
      <c r="K13" s="100">
        <v>74451.71634183</v>
      </c>
      <c r="L13" s="32">
        <v>6.61331710510932</v>
      </c>
      <c r="M13" s="42">
        <v>-21671.217823370003</v>
      </c>
      <c r="N13" s="43">
        <v>-29.107747797070232</v>
      </c>
      <c r="O13" s="1"/>
      <c r="R13" s="93"/>
    </row>
    <row r="14" spans="1:15" ht="21.75">
      <c r="A14" s="11">
        <v>7</v>
      </c>
      <c r="B14" s="28" t="s">
        <v>65</v>
      </c>
      <c r="C14" s="44">
        <v>458</v>
      </c>
      <c r="D14" s="116">
        <v>38680.3892733901</v>
      </c>
      <c r="E14" s="32">
        <v>2.015810854675847</v>
      </c>
      <c r="F14" s="44">
        <v>459</v>
      </c>
      <c r="G14" s="103">
        <v>39667.00409457</v>
      </c>
      <c r="H14" s="32">
        <v>3.6041326947576797</v>
      </c>
      <c r="I14" s="42">
        <v>-986.6148211799009</v>
      </c>
      <c r="J14" s="43">
        <v>-2.4872430971285735</v>
      </c>
      <c r="K14" s="103">
        <v>39365.5864218699</v>
      </c>
      <c r="L14" s="32">
        <v>3.4967240357646854</v>
      </c>
      <c r="M14" s="42">
        <v>-685.1971484797978</v>
      </c>
      <c r="N14" s="43">
        <v>-1.7405993680285439</v>
      </c>
      <c r="O14" s="1"/>
    </row>
    <row r="15" spans="1:15" ht="21.75">
      <c r="A15" s="11">
        <v>8</v>
      </c>
      <c r="B15" s="29" t="s">
        <v>27</v>
      </c>
      <c r="C15" s="44">
        <v>147</v>
      </c>
      <c r="D15" s="100">
        <v>34878.542512</v>
      </c>
      <c r="E15" s="32">
        <v>1.817679343763245</v>
      </c>
      <c r="F15" s="44">
        <v>158</v>
      </c>
      <c r="G15" s="100">
        <v>35768.52971141</v>
      </c>
      <c r="H15" s="32">
        <v>3.249918422600292</v>
      </c>
      <c r="I15" s="42">
        <v>-889.9871994100031</v>
      </c>
      <c r="J15" s="43">
        <v>-2.488185023512725</v>
      </c>
      <c r="K15" s="100">
        <v>40441.9838588</v>
      </c>
      <c r="L15" s="32">
        <v>3.5923371113432556</v>
      </c>
      <c r="M15" s="42">
        <v>-5563.441346799998</v>
      </c>
      <c r="N15" s="43">
        <v>-13.756598504723003</v>
      </c>
      <c r="O15" s="1"/>
    </row>
    <row r="16" spans="1:15" ht="21.75">
      <c r="A16" s="11">
        <v>9</v>
      </c>
      <c r="B16" s="28" t="s">
        <v>105</v>
      </c>
      <c r="C16" s="44">
        <v>53</v>
      </c>
      <c r="D16" s="104">
        <v>23435.00231572</v>
      </c>
      <c r="E16" s="32">
        <v>1.2213044629279566</v>
      </c>
      <c r="F16" s="44">
        <v>53</v>
      </c>
      <c r="G16" s="100">
        <v>23545.28333988</v>
      </c>
      <c r="H16" s="32">
        <v>2.1393177384982116</v>
      </c>
      <c r="I16" s="42">
        <v>-110.2810241599982</v>
      </c>
      <c r="J16" s="43">
        <v>-0.4683784117951509</v>
      </c>
      <c r="K16" s="100">
        <v>19387.7094341</v>
      </c>
      <c r="L16" s="32">
        <v>1.7221506330457192</v>
      </c>
      <c r="M16" s="42">
        <v>4047.29288162</v>
      </c>
      <c r="N16" s="43">
        <v>20.875559825037577</v>
      </c>
      <c r="O16" s="1"/>
    </row>
    <row r="17" spans="1:15" ht="21.75">
      <c r="A17" s="11">
        <v>10</v>
      </c>
      <c r="B17" s="28" t="s">
        <v>12</v>
      </c>
      <c r="C17" s="44">
        <v>61</v>
      </c>
      <c r="D17" s="103">
        <v>20228.23687071</v>
      </c>
      <c r="E17" s="32">
        <v>1.054185343552971</v>
      </c>
      <c r="F17" s="44">
        <v>61</v>
      </c>
      <c r="G17" s="103">
        <v>20524.08378997</v>
      </c>
      <c r="H17" s="32">
        <v>1.8648124078395656</v>
      </c>
      <c r="I17" s="42">
        <v>-295.8469192600023</v>
      </c>
      <c r="J17" s="43">
        <v>-1.4414622464393805</v>
      </c>
      <c r="K17" s="103">
        <v>18512.84676929</v>
      </c>
      <c r="L17" s="32">
        <v>1.6444392717757463</v>
      </c>
      <c r="M17" s="42">
        <v>1715.3901014199982</v>
      </c>
      <c r="N17" s="43">
        <v>9.265944469791483</v>
      </c>
      <c r="O17" s="1"/>
    </row>
    <row r="18" spans="1:15" ht="21.75">
      <c r="A18" s="11">
        <v>11</v>
      </c>
      <c r="B18" s="28" t="s">
        <v>30</v>
      </c>
      <c r="C18" s="44">
        <v>122</v>
      </c>
      <c r="D18" s="100">
        <v>18694.70401644</v>
      </c>
      <c r="E18" s="32">
        <v>0.9742659779077514</v>
      </c>
      <c r="F18" s="44">
        <v>123</v>
      </c>
      <c r="G18" s="100">
        <v>18641.20970167</v>
      </c>
      <c r="H18" s="32">
        <v>1.6937350044244928</v>
      </c>
      <c r="I18" s="42">
        <v>53.49431476999962</v>
      </c>
      <c r="J18" s="43">
        <v>0.28696804352352334</v>
      </c>
      <c r="K18" s="100">
        <v>17605.81726247</v>
      </c>
      <c r="L18" s="32">
        <v>1.5638706288078554</v>
      </c>
      <c r="M18" s="42">
        <v>1088.8867539700004</v>
      </c>
      <c r="N18" s="46">
        <v>6.184812313661579</v>
      </c>
      <c r="O18" s="98"/>
    </row>
    <row r="19" spans="1:15" ht="21.75">
      <c r="A19" s="11">
        <v>12</v>
      </c>
      <c r="B19" s="28" t="s">
        <v>28</v>
      </c>
      <c r="C19" s="44">
        <v>725</v>
      </c>
      <c r="D19" s="112">
        <v>18538.7697726</v>
      </c>
      <c r="E19" s="32">
        <v>0.966139535872056</v>
      </c>
      <c r="F19" s="44">
        <v>754</v>
      </c>
      <c r="G19" s="62">
        <v>19106.24823048</v>
      </c>
      <c r="H19" s="32">
        <v>1.7359882727078813</v>
      </c>
      <c r="I19" s="42">
        <v>-567.478457879999</v>
      </c>
      <c r="J19" s="43">
        <v>-2.97011977984619</v>
      </c>
      <c r="K19" s="62">
        <v>24521.43455684</v>
      </c>
      <c r="L19" s="32">
        <v>2.178163655113161</v>
      </c>
      <c r="M19" s="42">
        <v>-5982.664784239998</v>
      </c>
      <c r="N19" s="46">
        <v>-24.397694883520575</v>
      </c>
      <c r="O19" s="1"/>
    </row>
    <row r="20" spans="1:15" ht="21.75">
      <c r="A20" s="11">
        <v>13</v>
      </c>
      <c r="B20" s="113" t="s">
        <v>53</v>
      </c>
      <c r="C20" s="114">
        <v>92</v>
      </c>
      <c r="D20" s="103">
        <v>17427.33033752</v>
      </c>
      <c r="E20" s="32">
        <v>0.9082173763582593</v>
      </c>
      <c r="F20" s="44">
        <v>93</v>
      </c>
      <c r="G20" s="100">
        <v>17636.79944743</v>
      </c>
      <c r="H20" s="32">
        <v>1.6024745747831275</v>
      </c>
      <c r="I20" s="42">
        <v>-209.46910990999822</v>
      </c>
      <c r="J20" s="43">
        <v>-1.1876820992060533</v>
      </c>
      <c r="K20" s="100">
        <v>11984.16286714</v>
      </c>
      <c r="L20" s="32">
        <v>1.064516349304686</v>
      </c>
      <c r="M20" s="42">
        <v>5443.167470380002</v>
      </c>
      <c r="N20" s="46">
        <v>45.41967203487284</v>
      </c>
      <c r="O20" s="1"/>
    </row>
    <row r="21" spans="1:15" ht="21.75">
      <c r="A21" s="11">
        <v>14</v>
      </c>
      <c r="B21" s="68" t="s">
        <v>58</v>
      </c>
      <c r="C21" s="69">
        <v>53</v>
      </c>
      <c r="D21" s="103">
        <v>13702.52561478</v>
      </c>
      <c r="E21" s="71">
        <v>0.7141008761705898</v>
      </c>
      <c r="F21" s="69">
        <v>61</v>
      </c>
      <c r="G21" s="105">
        <v>13725.46317349</v>
      </c>
      <c r="H21" s="71">
        <v>1.2470916748925718</v>
      </c>
      <c r="I21" s="72">
        <v>-22.937558710000303</v>
      </c>
      <c r="J21" s="73">
        <v>-0.1671168281905632</v>
      </c>
      <c r="K21" s="105">
        <v>15339.61678763</v>
      </c>
      <c r="L21" s="71">
        <v>1.3625710067137728</v>
      </c>
      <c r="M21" s="72">
        <v>-1637.0911728500014</v>
      </c>
      <c r="N21" s="47">
        <v>-10.67230815159715</v>
      </c>
      <c r="O21" s="1"/>
    </row>
    <row r="22" spans="1:15" ht="21.75">
      <c r="A22" s="11">
        <v>15</v>
      </c>
      <c r="B22" s="80" t="s">
        <v>51</v>
      </c>
      <c r="C22" s="81">
        <v>205</v>
      </c>
      <c r="D22" s="103">
        <v>7873.08273008</v>
      </c>
      <c r="E22" s="83">
        <v>0.41030211756359736</v>
      </c>
      <c r="F22" s="82">
        <v>201</v>
      </c>
      <c r="G22" s="103">
        <v>7360.22038586</v>
      </c>
      <c r="H22" s="84">
        <v>0.6687475280476578</v>
      </c>
      <c r="I22" s="42">
        <v>512.8623442200005</v>
      </c>
      <c r="J22" s="85">
        <v>6.9680297237468585</v>
      </c>
      <c r="K22" s="107">
        <v>6675.74643967</v>
      </c>
      <c r="L22" s="84">
        <v>0.5929860356226286</v>
      </c>
      <c r="M22" s="42">
        <v>1197.3362904100004</v>
      </c>
      <c r="N22" s="85">
        <v>17.935616656962004</v>
      </c>
      <c r="O22" s="91"/>
    </row>
    <row r="23" spans="1:15" ht="21.75">
      <c r="A23" s="11">
        <v>16</v>
      </c>
      <c r="B23" s="31" t="s">
        <v>62</v>
      </c>
      <c r="C23" s="82">
        <v>124</v>
      </c>
      <c r="D23" s="103">
        <v>7650.53465676</v>
      </c>
      <c r="E23" s="83">
        <v>0.39870412617020995</v>
      </c>
      <c r="F23" s="82">
        <v>131</v>
      </c>
      <c r="G23" s="103">
        <v>7647.16744844</v>
      </c>
      <c r="H23" s="84">
        <v>0.6948194564303417</v>
      </c>
      <c r="I23" s="42">
        <v>3.367208319999918</v>
      </c>
      <c r="J23" s="85">
        <v>0.044032098717634575</v>
      </c>
      <c r="K23" s="107">
        <v>7537.86736153</v>
      </c>
      <c r="L23" s="84">
        <v>0.669565587033266</v>
      </c>
      <c r="M23" s="42">
        <v>112.66729522999958</v>
      </c>
      <c r="N23" s="46">
        <v>1.4946839712914624</v>
      </c>
      <c r="O23" s="1"/>
    </row>
    <row r="24" spans="1:15" ht="21.75">
      <c r="A24" s="11">
        <v>17</v>
      </c>
      <c r="B24" s="80" t="s">
        <v>14</v>
      </c>
      <c r="C24" s="81">
        <v>57</v>
      </c>
      <c r="D24" s="103">
        <v>7318.22671105</v>
      </c>
      <c r="E24" s="84">
        <v>0.38138604906083395</v>
      </c>
      <c r="F24" s="81">
        <v>57</v>
      </c>
      <c r="G24" s="59">
        <v>7348.30353827</v>
      </c>
      <c r="H24" s="84">
        <v>0.6676647666695824</v>
      </c>
      <c r="I24" s="42">
        <v>-30.07682722000027</v>
      </c>
      <c r="J24" s="85">
        <v>-0.4093030052904049</v>
      </c>
      <c r="K24" s="97">
        <v>8460.45872786</v>
      </c>
      <c r="L24" s="84">
        <v>0.7515165421457454</v>
      </c>
      <c r="M24" s="42">
        <v>-1142.2320168099995</v>
      </c>
      <c r="N24" s="90">
        <v>-13.500828424925338</v>
      </c>
      <c r="O24" s="91"/>
    </row>
    <row r="25" spans="1:15" ht="21.75">
      <c r="A25" s="11">
        <v>18</v>
      </c>
      <c r="B25" s="80" t="s">
        <v>76</v>
      </c>
      <c r="C25" s="81">
        <v>27</v>
      </c>
      <c r="D25" s="103">
        <v>5716.9777449</v>
      </c>
      <c r="E25" s="83">
        <v>0.2979376891131175</v>
      </c>
      <c r="F25" s="82">
        <v>27</v>
      </c>
      <c r="G25" s="61">
        <v>6062.85190978</v>
      </c>
      <c r="H25" s="84">
        <v>0.5508689978052401</v>
      </c>
      <c r="I25" s="42">
        <v>-345.8741648799996</v>
      </c>
      <c r="J25" s="85">
        <v>-5.704809717058555</v>
      </c>
      <c r="K25" s="88">
        <v>3055.83562934</v>
      </c>
      <c r="L25" s="84">
        <v>0.27144048560452555</v>
      </c>
      <c r="M25" s="42">
        <v>2661.14211556</v>
      </c>
      <c r="N25" s="90">
        <v>87.08394162335078</v>
      </c>
      <c r="O25" s="91"/>
    </row>
    <row r="26" spans="1:15" ht="21.75">
      <c r="A26" s="11">
        <v>19</v>
      </c>
      <c r="B26" s="31" t="s">
        <v>72</v>
      </c>
      <c r="C26" s="82">
        <v>137</v>
      </c>
      <c r="D26" s="103">
        <v>5521.30573214</v>
      </c>
      <c r="E26" s="84">
        <v>0.28774033136446553</v>
      </c>
      <c r="F26" s="81">
        <v>137</v>
      </c>
      <c r="G26" s="103">
        <v>5351.18303262</v>
      </c>
      <c r="H26" s="84">
        <v>0.4862069663117915</v>
      </c>
      <c r="I26" s="42">
        <v>170.12269952000042</v>
      </c>
      <c r="J26" s="85">
        <v>3.179160542312948</v>
      </c>
      <c r="K26" s="107">
        <v>2335.84952485</v>
      </c>
      <c r="L26" s="84">
        <v>0.20748633311187786</v>
      </c>
      <c r="M26" s="42">
        <v>3185.4562072900003</v>
      </c>
      <c r="N26" s="90">
        <v>136.37249203775482</v>
      </c>
      <c r="O26" s="91"/>
    </row>
    <row r="27" spans="1:15" ht="21.75">
      <c r="A27" s="11">
        <v>20</v>
      </c>
      <c r="B27" s="31" t="s">
        <v>66</v>
      </c>
      <c r="C27" s="82">
        <v>3</v>
      </c>
      <c r="D27" s="103">
        <v>3222.48614962</v>
      </c>
      <c r="E27" s="84">
        <v>0.16793839672951263</v>
      </c>
      <c r="F27" s="81">
        <v>3</v>
      </c>
      <c r="G27" s="103">
        <v>3226.43479415</v>
      </c>
      <c r="H27" s="84">
        <v>0.29315294649871476</v>
      </c>
      <c r="I27" s="42">
        <v>-3.9486445299999104</v>
      </c>
      <c r="J27" s="85">
        <v>-0.1223841416897494</v>
      </c>
      <c r="K27" s="107">
        <v>3722.66887495</v>
      </c>
      <c r="L27" s="83">
        <v>0.3306732330297245</v>
      </c>
      <c r="M27" s="89">
        <v>-500.1827253299998</v>
      </c>
      <c r="N27" s="90">
        <v>-13.436132574018362</v>
      </c>
      <c r="O27" s="91"/>
    </row>
    <row r="28" spans="1:15" ht="21.75">
      <c r="A28" s="11">
        <v>21</v>
      </c>
      <c r="B28" s="29" t="s">
        <v>16</v>
      </c>
      <c r="C28" s="44">
        <v>1</v>
      </c>
      <c r="D28" s="115">
        <v>2493.05272771</v>
      </c>
      <c r="E28" s="74">
        <v>0.1299243064560966</v>
      </c>
      <c r="F28" s="44">
        <v>1</v>
      </c>
      <c r="G28" s="100">
        <v>2505.11137144</v>
      </c>
      <c r="H28" s="74">
        <v>0.22761370574623496</v>
      </c>
      <c r="I28" s="75">
        <v>-12.058643729999858</v>
      </c>
      <c r="J28" s="76">
        <v>-0.4813615820628466</v>
      </c>
      <c r="K28" s="100">
        <v>2621.72684352</v>
      </c>
      <c r="L28" s="74">
        <v>0.23287993656949066</v>
      </c>
      <c r="M28" s="75">
        <v>-128.67411580999988</v>
      </c>
      <c r="N28" s="77">
        <v>-4.907990934602424</v>
      </c>
      <c r="O28" s="98"/>
    </row>
    <row r="29" spans="1:15" ht="21.75">
      <c r="A29" s="11">
        <v>22</v>
      </c>
      <c r="B29" s="28" t="s">
        <v>32</v>
      </c>
      <c r="C29" s="44">
        <v>95</v>
      </c>
      <c r="D29" s="100">
        <v>1971.78974448</v>
      </c>
      <c r="E29" s="32">
        <v>0.10275892370079387</v>
      </c>
      <c r="F29" s="44">
        <v>87</v>
      </c>
      <c r="G29" s="100">
        <v>1902.77502499</v>
      </c>
      <c r="H29" s="32">
        <v>0.17288559685488294</v>
      </c>
      <c r="I29" s="42">
        <v>69.01471949000006</v>
      </c>
      <c r="J29" s="43">
        <v>3.6270561986361347</v>
      </c>
      <c r="K29" s="100">
        <v>1950.51367176</v>
      </c>
      <c r="L29" s="32">
        <v>0.17325813376786595</v>
      </c>
      <c r="M29" s="42">
        <v>21.276072720000002</v>
      </c>
      <c r="N29" s="47">
        <v>1.0907933139890293</v>
      </c>
      <c r="O29" s="98"/>
    </row>
    <row r="30" spans="1:15" ht="21.75">
      <c r="A30" s="11">
        <v>23</v>
      </c>
      <c r="B30" s="28" t="s">
        <v>24</v>
      </c>
      <c r="C30" s="44">
        <v>28</v>
      </c>
      <c r="D30" s="110">
        <v>1145.09262855</v>
      </c>
      <c r="E30" s="32">
        <v>0.059675980350806845</v>
      </c>
      <c r="F30" s="44">
        <v>28</v>
      </c>
      <c r="G30" s="96">
        <v>1122.38763313</v>
      </c>
      <c r="H30" s="32">
        <v>0.1019798206870196</v>
      </c>
      <c r="I30" s="42">
        <v>22.704995419999932</v>
      </c>
      <c r="J30" s="43">
        <v>2.022919243744923</v>
      </c>
      <c r="K30" s="96">
        <v>1337.16204453</v>
      </c>
      <c r="L30" s="32">
        <v>0.11877599410592499</v>
      </c>
      <c r="M30" s="42">
        <v>-192.06941598000003</v>
      </c>
      <c r="N30" s="47">
        <v>-14.3639596087631</v>
      </c>
      <c r="O30" s="98"/>
    </row>
    <row r="31" spans="1:15" ht="21.75">
      <c r="A31" s="11">
        <v>24</v>
      </c>
      <c r="B31" s="28" t="s">
        <v>68</v>
      </c>
      <c r="C31" s="44">
        <v>6</v>
      </c>
      <c r="D31" s="100">
        <v>300.80447953</v>
      </c>
      <c r="E31" s="32">
        <v>0.015676288330139353</v>
      </c>
      <c r="F31" s="44">
        <v>6</v>
      </c>
      <c r="G31" s="100">
        <v>307.22075382</v>
      </c>
      <c r="H31" s="32">
        <v>0.027913990194745646</v>
      </c>
      <c r="I31" s="42">
        <v>-6.416274290000047</v>
      </c>
      <c r="J31" s="43">
        <v>-2.088489859561808</v>
      </c>
      <c r="K31" s="100">
        <v>0</v>
      </c>
      <c r="L31" s="32">
        <v>0</v>
      </c>
      <c r="M31" s="42">
        <v>300.80447953</v>
      </c>
      <c r="N31" s="47" t="s">
        <v>106</v>
      </c>
      <c r="O31" s="1"/>
    </row>
    <row r="32" spans="1:15" ht="22.5" thickBot="1">
      <c r="A32" s="11">
        <v>25</v>
      </c>
      <c r="B32" s="28" t="s">
        <v>17</v>
      </c>
      <c r="C32" s="44">
        <v>0</v>
      </c>
      <c r="D32" s="100">
        <v>0</v>
      </c>
      <c r="E32" s="32">
        <v>0</v>
      </c>
      <c r="F32" s="44">
        <v>0</v>
      </c>
      <c r="G32" s="100">
        <v>0</v>
      </c>
      <c r="H32" s="32">
        <v>0</v>
      </c>
      <c r="I32" s="42">
        <v>0</v>
      </c>
      <c r="J32" s="43">
        <v>0</v>
      </c>
      <c r="K32" s="100">
        <v>171.55260973</v>
      </c>
      <c r="L32" s="32">
        <v>0.015238490985816621</v>
      </c>
      <c r="M32" s="42">
        <v>-171.55260973</v>
      </c>
      <c r="N32" s="47">
        <v>-100</v>
      </c>
      <c r="O32" s="1"/>
    </row>
    <row r="33" spans="1:15" ht="22.5" customHeight="1" thickBot="1">
      <c r="A33" s="191" t="s">
        <v>18</v>
      </c>
      <c r="B33" s="192"/>
      <c r="C33" s="48">
        <v>3816</v>
      </c>
      <c r="D33" s="49">
        <v>1918850.133367801</v>
      </c>
      <c r="E33" s="50">
        <v>100</v>
      </c>
      <c r="F33" s="48">
        <v>3864</v>
      </c>
      <c r="G33" s="49">
        <v>1100597.7707831585</v>
      </c>
      <c r="H33" s="50">
        <v>99.99999999999997</v>
      </c>
      <c r="I33" s="51">
        <v>818252.3625846431</v>
      </c>
      <c r="J33" s="52">
        <v>74.34617662385362</v>
      </c>
      <c r="K33" s="49">
        <v>1125784.7636598288</v>
      </c>
      <c r="L33" s="50">
        <v>99.99999999999999</v>
      </c>
      <c r="M33" s="51">
        <v>793065.3697079723</v>
      </c>
      <c r="N33" s="53">
        <v>70.44555898320966</v>
      </c>
      <c r="O33" s="1"/>
    </row>
    <row r="34" spans="1:15" ht="22.5" customHeight="1">
      <c r="A34" s="12"/>
      <c r="B34" s="12"/>
      <c r="C34" s="54"/>
      <c r="D34" s="54"/>
      <c r="E34" s="54"/>
      <c r="F34" s="54"/>
      <c r="G34" s="55"/>
      <c r="H34" s="55"/>
      <c r="I34" s="56"/>
      <c r="J34" s="56"/>
      <c r="K34" s="55"/>
      <c r="L34" s="55"/>
      <c r="M34" s="57"/>
      <c r="N34" s="57"/>
      <c r="O34" s="1"/>
    </row>
    <row r="35" spans="2:12" ht="21.75">
      <c r="B35" s="26" t="s">
        <v>122</v>
      </c>
      <c r="C35" s="1"/>
      <c r="D35" s="1"/>
      <c r="E35" s="1"/>
      <c r="F35" s="1"/>
      <c r="G35" s="1"/>
      <c r="H35" s="1"/>
      <c r="I35" s="1"/>
      <c r="J35" s="1"/>
      <c r="K35" s="1"/>
      <c r="L35" s="2" t="s">
        <v>19</v>
      </c>
    </row>
    <row r="36" spans="2:12" ht="21.75">
      <c r="B36" s="63"/>
      <c r="C36" s="1"/>
      <c r="D36" s="1"/>
      <c r="E36" s="1"/>
      <c r="F36" s="58"/>
      <c r="G36" s="1"/>
      <c r="H36" s="1"/>
      <c r="I36" s="1"/>
      <c r="J36" s="1"/>
      <c r="K36" s="1"/>
      <c r="L36" s="2" t="s">
        <v>20</v>
      </c>
    </row>
    <row r="37" spans="2:12" ht="21.75">
      <c r="B37" s="1" t="s">
        <v>31</v>
      </c>
      <c r="C37" s="1"/>
      <c r="D37" s="30"/>
      <c r="E37" s="1"/>
      <c r="F37" s="1"/>
      <c r="G37" s="1"/>
      <c r="H37" s="1"/>
      <c r="I37" s="1"/>
      <c r="J37" s="1"/>
      <c r="K37" s="1"/>
      <c r="L37" s="1"/>
    </row>
    <row r="38" spans="2:12" ht="21.75">
      <c r="B38" s="1" t="s">
        <v>33</v>
      </c>
      <c r="C38" s="1"/>
      <c r="D38" s="30"/>
      <c r="E38" s="1"/>
      <c r="F38" s="13"/>
      <c r="G38" s="1"/>
      <c r="H38" s="1"/>
      <c r="I38" s="1"/>
      <c r="J38" s="1"/>
      <c r="K38" s="1"/>
      <c r="L38" s="1"/>
    </row>
    <row r="39" spans="2:12" ht="21.75">
      <c r="B39" s="1" t="s">
        <v>77</v>
      </c>
      <c r="C39" s="1"/>
      <c r="D39" s="30"/>
      <c r="E39" s="1"/>
      <c r="F39" s="1"/>
      <c r="G39" s="1"/>
      <c r="H39" s="1"/>
      <c r="I39" s="1"/>
      <c r="J39" s="1"/>
      <c r="K39" s="1"/>
      <c r="L39" s="1"/>
    </row>
    <row r="40" spans="2:12" ht="21.75">
      <c r="B40" s="1" t="s">
        <v>55</v>
      </c>
      <c r="C40" s="1"/>
      <c r="D40" s="30"/>
      <c r="E40" s="1"/>
      <c r="F40" s="1"/>
      <c r="G40" s="1"/>
      <c r="H40" s="1"/>
      <c r="I40" s="1"/>
      <c r="J40" s="1"/>
      <c r="K40" s="1"/>
      <c r="L40" s="1"/>
    </row>
    <row r="41" spans="2:12" ht="21.75">
      <c r="B41" s="1" t="s">
        <v>61</v>
      </c>
      <c r="C41" s="1"/>
      <c r="D41" s="30"/>
      <c r="E41" s="1"/>
      <c r="F41" s="1"/>
      <c r="G41" s="1"/>
      <c r="H41" s="1"/>
      <c r="I41" s="1"/>
      <c r="J41" s="1"/>
      <c r="K41" s="1"/>
      <c r="L41" s="1"/>
    </row>
    <row r="42" spans="2:12" ht="21.75">
      <c r="B42" s="1" t="s">
        <v>56</v>
      </c>
      <c r="C42" s="1"/>
      <c r="D42" s="30"/>
      <c r="E42" s="1"/>
      <c r="F42" s="1"/>
      <c r="G42" s="1"/>
      <c r="H42" s="1"/>
      <c r="I42" s="1"/>
      <c r="J42" s="1"/>
      <c r="K42" s="1"/>
      <c r="L42" s="1"/>
    </row>
    <row r="43" spans="2:12" ht="21.75">
      <c r="B43" s="1" t="s">
        <v>64</v>
      </c>
      <c r="C43" s="30"/>
      <c r="D43" s="1"/>
      <c r="E43" s="1"/>
      <c r="F43" s="1"/>
      <c r="G43" s="1"/>
      <c r="H43" s="1"/>
      <c r="I43" s="1"/>
      <c r="J43" s="1"/>
      <c r="K43" s="1"/>
      <c r="L43" s="1"/>
    </row>
    <row r="44" ht="21.75">
      <c r="B44" s="1" t="s">
        <v>59</v>
      </c>
    </row>
    <row r="45" ht="21.75">
      <c r="B45" s="1" t="s">
        <v>60</v>
      </c>
    </row>
    <row r="46" ht="21.75">
      <c r="B46" s="1" t="s">
        <v>73</v>
      </c>
    </row>
    <row r="47" ht="21.75">
      <c r="B47" s="1" t="s">
        <v>74</v>
      </c>
    </row>
    <row r="52" ht="21.75">
      <c r="D52" s="111"/>
    </row>
    <row r="53" ht="21.75">
      <c r="D53" s="111"/>
    </row>
    <row r="59" ht="17.25" customHeight="1" hidden="1">
      <c r="A59" s="1">
        <v>100</v>
      </c>
    </row>
    <row r="60" ht="21.75">
      <c r="A60" s="1"/>
    </row>
  </sheetData>
  <sheetProtection/>
  <mergeCells count="12">
    <mergeCell ref="M5:N5"/>
    <mergeCell ref="A33:B33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22:J27 J18:J20">
    <cfRule type="cellIs" priority="11" dxfId="0" operator="greaterThanOrEqual" stopIfTrue="1">
      <formula>100</formula>
    </cfRule>
  </conditionalFormatting>
  <conditionalFormatting sqref="J9">
    <cfRule type="cellIs" priority="10" dxfId="0" operator="greaterThanOrEqual" stopIfTrue="1">
      <formula>100</formula>
    </cfRule>
  </conditionalFormatting>
  <conditionalFormatting sqref="J11">
    <cfRule type="cellIs" priority="9" dxfId="0" operator="greaterThanOrEqual" stopIfTrue="1">
      <formula>100</formula>
    </cfRule>
  </conditionalFormatting>
  <conditionalFormatting sqref="J13">
    <cfRule type="cellIs" priority="8" dxfId="0" operator="greaterThanOrEqual" stopIfTrue="1">
      <formula>100</formula>
    </cfRule>
  </conditionalFormatting>
  <conditionalFormatting sqref="J16">
    <cfRule type="cellIs" priority="7" dxfId="0" operator="greaterThanOrEqual" stopIfTrue="1">
      <formula>100</formula>
    </cfRule>
  </conditionalFormatting>
  <conditionalFormatting sqref="J17">
    <cfRule type="cellIs" priority="6" dxfId="0" operator="greaterThanOrEqual" stopIfTrue="1">
      <formula>100</formula>
    </cfRule>
  </conditionalFormatting>
  <conditionalFormatting sqref="J21">
    <cfRule type="cellIs" priority="5" dxfId="0" operator="greaterThanOrEqual" stopIfTrue="1">
      <formula>100</formula>
    </cfRule>
  </conditionalFormatting>
  <conditionalFormatting sqref="J29 J32">
    <cfRule type="cellIs" priority="4" dxfId="0" operator="greaterThanOrEqual" stopIfTrue="1">
      <formula>100</formula>
    </cfRule>
  </conditionalFormatting>
  <conditionalFormatting sqref="J28">
    <cfRule type="cellIs" priority="3" dxfId="0" operator="greaterThanOrEqual" stopIfTrue="1">
      <formula>100</formula>
    </cfRule>
  </conditionalFormatting>
  <conditionalFormatting sqref="J30">
    <cfRule type="cellIs" priority="2" dxfId="0" operator="greaterThanOrEqual" stopIfTrue="1">
      <formula>100</formula>
    </cfRule>
  </conditionalFormatting>
  <conditionalFormatting sqref="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Nichakarn Promthagol</cp:lastModifiedBy>
  <cp:lastPrinted>2013-12-27T03:49:38Z</cp:lastPrinted>
  <dcterms:created xsi:type="dcterms:W3CDTF">2010-02-24T03:53:27Z</dcterms:created>
  <dcterms:modified xsi:type="dcterms:W3CDTF">2021-08-17T07:19:22Z</dcterms:modified>
  <cp:category/>
  <cp:version/>
  <cp:contentType/>
  <cp:contentStatus/>
</cp:coreProperties>
</file>