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2"/>
  </bookViews>
  <sheets>
    <sheet name="ธ.ค.51" sheetId="1" r:id="rId1"/>
    <sheet name="ม.ค." sheetId="2" r:id="rId2"/>
    <sheet name="ก.พ." sheetId="3" r:id="rId3"/>
    <sheet name="มี.ค." sheetId="4" r:id="rId4"/>
    <sheet name="เม.ย." sheetId="5" r:id="rId5"/>
    <sheet name="พ.ค." sheetId="6" r:id="rId6"/>
    <sheet name="มิ.ย." sheetId="7" r:id="rId7"/>
    <sheet name="ก.ค." sheetId="8" r:id="rId8"/>
    <sheet name="ส.ค." sheetId="9" r:id="rId9"/>
    <sheet name="ก.ย." sheetId="10" r:id="rId10"/>
    <sheet name="ต.ค." sheetId="11" r:id="rId11"/>
    <sheet name="พ.ย." sheetId="12" r:id="rId12"/>
    <sheet name="ธ.ค." sheetId="13" r:id="rId13"/>
  </sheets>
  <definedNames>
    <definedName name="_xlnm.Print_Area" localSheetId="7">'ก.ค.'!$A$1:$K$27</definedName>
    <definedName name="_xlnm.Print_Area" localSheetId="2">'ก.พ.'!$A$1:$K$27</definedName>
    <definedName name="_xlnm.Print_Area" localSheetId="9">'ก.ย.'!$A$1:$K$27</definedName>
    <definedName name="_xlnm.Print_Area" localSheetId="10">'ต.ค.'!$A$1:$K$27</definedName>
    <definedName name="_xlnm.Print_Area" localSheetId="12">'ธ.ค.'!$A$1:$K$27</definedName>
    <definedName name="_xlnm.Print_Area" localSheetId="0">'ธ.ค.51'!$A$1:$M$27</definedName>
    <definedName name="_xlnm.Print_Area" localSheetId="11">'พ.ย.'!$A$1:$K$27</definedName>
    <definedName name="_xlnm.Print_Area" localSheetId="1">'ม.ค.'!$A$1:$K$27</definedName>
    <definedName name="_xlnm.Print_Area" localSheetId="6">'มิ.ย.'!$A$1:$K$27</definedName>
    <definedName name="_xlnm.Print_Area" localSheetId="3">'มี.ค.'!$A$1:$K$27</definedName>
    <definedName name="_xlnm.Print_Area" localSheetId="8">'ส.ค.'!$A$1:$K$27</definedName>
  </definedNames>
  <calcPr fullCalcOnLoad="1"/>
</workbook>
</file>

<file path=xl/sharedStrings.xml><?xml version="1.0" encoding="utf-8"?>
<sst xmlns="http://schemas.openxmlformats.org/spreadsheetml/2006/main" count="813" uniqueCount="88">
  <si>
    <t>รายงานแสดงการจัดการกองทุนแยกตามรายบริษัทจัดการ</t>
  </si>
  <si>
    <t>ณ วันที่  31 ธันวาคม 2551</t>
  </si>
  <si>
    <t>จำนวน</t>
  </si>
  <si>
    <t>จำนวนเงินกองทุน</t>
  </si>
  <si>
    <t>บริษัทจัดการ</t>
  </si>
  <si>
    <t>กองทุน</t>
  </si>
  <si>
    <t>สมาชิก</t>
  </si>
  <si>
    <t>นายจ้าง</t>
  </si>
  <si>
    <t>ธันวาคม 2551</t>
  </si>
  <si>
    <t>พฤศจิกายน 2551</t>
  </si>
  <si>
    <t>เปลี่ยนแปลง</t>
  </si>
  <si>
    <t>(กองทุน)</t>
  </si>
  <si>
    <t>(ราย)</t>
  </si>
  <si>
    <t>(ล้านบาท)</t>
  </si>
  <si>
    <t>(ร้อยละ)</t>
  </si>
  <si>
    <t>1.</t>
  </si>
  <si>
    <t>บริษัทหลักทรัพย์จัดการกองทุน ทิสโก้ จำกัด</t>
  </si>
  <si>
    <t>2.</t>
  </si>
  <si>
    <t>บริษัทหลักทรัพย์จัดการกองทุน กรุงไทย จำกัด (มหาชน)</t>
  </si>
  <si>
    <t>3.</t>
  </si>
  <si>
    <t>บริษัทหลักทรัพย์จัดการกองทุน เอ็มเอฟซี จำกัด (มหาชน)</t>
  </si>
  <si>
    <t>4.</t>
  </si>
  <si>
    <t>บริษัทหลักทรัพย์จัดการกองทุน ไทยพาณิชย์ จำกัด</t>
  </si>
  <si>
    <t>5.</t>
  </si>
  <si>
    <t>บริษัทหลักทรัพย์จัดการกองทุน กสิกรไทย จำกัด</t>
  </si>
  <si>
    <t>6.</t>
  </si>
  <si>
    <t>บริษัทหลักทรัพย์จัดการกองทุน ไอเอ็นจี (ประเทศไทย) จำกัด</t>
  </si>
  <si>
    <t>7.</t>
  </si>
  <si>
    <t>ธนาคาร กรุงเทพ จำกัด (มหาชน)</t>
  </si>
  <si>
    <t>8.</t>
  </si>
  <si>
    <t>บริษัท อเมริกันอินเตอร์เนชั่นแนลแอสชัวรันส์ จำกัด</t>
  </si>
  <si>
    <t>9.</t>
  </si>
  <si>
    <t>บริษัทหลักทรัพย์จัดการกองทุน ฟินันซ่า จำกัด</t>
  </si>
  <si>
    <t>10.</t>
  </si>
  <si>
    <t>บริษัทหลักทรัพย์จัดการกองทุน อยุธยา จำกัด</t>
  </si>
  <si>
    <t>11.</t>
  </si>
  <si>
    <t>บริษัทหลักทรัพย์จัดการกองทุน ยูโอบี (ไทย) จำกัด</t>
  </si>
  <si>
    <t>12.</t>
  </si>
  <si>
    <t>บริษัทหลักทรัพย์จัดการกองทุน บีที จำกัด</t>
  </si>
  <si>
    <t>13.</t>
  </si>
  <si>
    <t>บริษัทหลักทรัพย์ บัวหลวง จำกัด (มหาชน)</t>
  </si>
  <si>
    <t>14.</t>
  </si>
  <si>
    <t>บริษัทหลักทรัพย์จัดการกองทุนรวม วรรณ จำกัด</t>
  </si>
  <si>
    <t>15.</t>
  </si>
  <si>
    <t>บริษัทหลักทรัพย์จัดการกองทุน ทหารไทย จำกัด</t>
  </si>
  <si>
    <t>16.</t>
  </si>
  <si>
    <t>บริษัทหลักทรัพย์จัดการกองทุน ธนชาต จำกัด</t>
  </si>
  <si>
    <t>17.</t>
  </si>
  <si>
    <t>บริษัทหลักทรัพย์จัดการกองทุน อเบอร์ดีน จำกัด</t>
  </si>
  <si>
    <t>รวม</t>
  </si>
  <si>
    <t>ที่มา  :   บริษัทจัดการกองทุนสำรองเลี้ยงชีพ</t>
  </si>
  <si>
    <t>จัดทำโดย  :  สมาคมบริษัทจัดการลงทุน</t>
  </si>
  <si>
    <t>วันที่เผยแพร่  :  22 มกราคม 2552</t>
  </si>
  <si>
    <t>ณ วันที่  31 มกราคม  2552</t>
  </si>
  <si>
    <t>มกราคม 2552</t>
  </si>
  <si>
    <t>วันที่เผยแพร่  :  27 กุมภาพันธ์ 2552</t>
  </si>
  <si>
    <t>ณ วันที่  28 กุมภาพันธ์  2552</t>
  </si>
  <si>
    <t>กุมภาพันธ์ 2552</t>
  </si>
  <si>
    <t>วันที่เผยแพร่  :  3 เมษายน 2552</t>
  </si>
  <si>
    <t>วันที่เผยแพร่  :  30 เมษายน 2552</t>
  </si>
  <si>
    <t>ณ วันที่  31 มีนาคม  2552</t>
  </si>
  <si>
    <t>มีนาคม 2552</t>
  </si>
  <si>
    <t>ณ วันที่  30 เมษายน  2552</t>
  </si>
  <si>
    <t>เมษายน 2552</t>
  </si>
  <si>
    <t>ณ วันที่  31 พฤษภาคม  2552</t>
  </si>
  <si>
    <t>พฤษภาคม 2552</t>
  </si>
  <si>
    <t>ณ วันที่  30  มิถุนายน  2552</t>
  </si>
  <si>
    <t>มิถุนายน 2552</t>
  </si>
  <si>
    <t>ณ วันที่  31  กรกฎาคม  2552</t>
  </si>
  <si>
    <t>กรกฎาคม 2552</t>
  </si>
  <si>
    <t>ณ วันที่  31  สิงหาคม  2552</t>
  </si>
  <si>
    <t>สิงหาคม 2552</t>
  </si>
  <si>
    <t>วันที่เผยแพร่  :  1 ตุลาคม 2552</t>
  </si>
  <si>
    <t>(มีแก้ไขข้อมูลของ บลจ.ไทยพาณิชย์)</t>
  </si>
  <si>
    <t>วันที่เผยแพร่  :  5 ตุลาคม 2552</t>
  </si>
  <si>
    <t>(มีแก้ไขข้อมูลการเรียงลำดับของจำนวนเงินกองทุน)</t>
  </si>
  <si>
    <t>ณ วันที่  30  กันยายน  2552</t>
  </si>
  <si>
    <t>กันยายน 2552</t>
  </si>
  <si>
    <t>วันที่เผยแพร่  :  6  พฤศจิกายน  2552</t>
  </si>
  <si>
    <t>ณ วันที่  31  ตุลาคม  2552</t>
  </si>
  <si>
    <t>ตุลาคม 2552</t>
  </si>
  <si>
    <t>วันที่เผยแพร่  :  26  พฤศจิกายน  2552</t>
  </si>
  <si>
    <t>ณ วันที่  30  พฤศจิกายน  2552</t>
  </si>
  <si>
    <t>พฤศจิกายน 2552</t>
  </si>
  <si>
    <t>วันที่เผยแพร่  :  29  ธันวาคม  2552</t>
  </si>
  <si>
    <t>ณ วันที่  31  ธันวาคม  2552</t>
  </si>
  <si>
    <t>ธันวาคม 2552</t>
  </si>
  <si>
    <t>วันที่เผยแพร่  :  25  มกราคม  2553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</si>
</sst>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_ ;[Red]\(#,##0.00\)"/>
    <numFmt numFmtId="189" formatCode="#"/>
    <numFmt numFmtId="190" formatCode="#,##0.00_ ;[Red]\-#,##0.00\ "/>
    <numFmt numFmtId="191" formatCode="#,##0_);[Red]\(#,##0\)"/>
    <numFmt numFmtId="192" formatCode="#,##0.00_);[Red]\(#,##0.00\)"/>
    <numFmt numFmtId="193" formatCode="#,##0_ ;[Red]\-#,##0\ "/>
    <numFmt numFmtId="194" formatCode="###,0_.00;[Red]\(#,##0.00\)"/>
    <numFmt numFmtId="195" formatCode="&quot;$&quot;#,##0;\-&quot;$&quot;#,##0"/>
    <numFmt numFmtId="196" formatCode="&quot;$&quot;#,##0;[Red]\-&quot;$&quot;#,##0"/>
    <numFmt numFmtId="197" formatCode="&quot;$&quot;#,##0.00;\-&quot;$&quot;#,##0.00"/>
    <numFmt numFmtId="198" formatCode="&quot;$&quot;#,##0.00;[Red]\-&quot;$&quot;#,##0.00"/>
    <numFmt numFmtId="199" formatCode="_-&quot;$&quot;* #,##0_-;\-&quot;$&quot;* #,##0_-;_-&quot;$&quot;* &quot;-&quot;_-;_-@_-"/>
    <numFmt numFmtId="200" formatCode="_-&quot;$&quot;* #,##0.00_-;\-&quot;$&quot;* #,##0.00_-;_-&quot;$&quot;* &quot;-&quot;??_-;_-@_-"/>
    <numFmt numFmtId="201" formatCode="t&quot;$&quot;#,##0_);\(t&quot;$&quot;#,##0\)"/>
    <numFmt numFmtId="202" formatCode="t&quot;$&quot;#,##0_);[Red]\(t&quot;$&quot;#,##0\)"/>
    <numFmt numFmtId="203" formatCode="t&quot;$&quot;#,##0.00_);\(t&quot;$&quot;#,##0.00\)"/>
    <numFmt numFmtId="204" formatCode="t&quot;$&quot;#,##0.00_);[Red]\(t&quot;$&quot;#,##0.00\)"/>
    <numFmt numFmtId="205" formatCode="&quot;£&quot;#,##0;\-&quot;£&quot;#,##0"/>
    <numFmt numFmtId="206" formatCode="&quot;£&quot;#,##0;[Red]\-&quot;£&quot;#,##0"/>
    <numFmt numFmtId="207" formatCode="&quot;£&quot;#,##0.00;\-&quot;£&quot;#,##0.00"/>
    <numFmt numFmtId="208" formatCode="&quot;£&quot;#,##0.00;[Red]\-&quot;£&quot;#,##0.00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t&quot;£&quot;#,##0_);\(t&quot;£&quot;#,##0\)"/>
    <numFmt numFmtId="212" formatCode="t&quot;£&quot;#,##0_);[Red]\(t&quot;£&quot;#,##0\)"/>
    <numFmt numFmtId="213" formatCode="t&quot;£&quot;#,##0.00_);\(t&quot;£&quot;#,##0.00\)"/>
    <numFmt numFmtId="214" formatCode="t&quot;£&quot;#,##0.00_);[Red]\(t&quot;£&quot;#,##0.00\)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* #,##0_);_(* \(#,##0\);_(* &quot;-&quot;_);_(@_)"/>
    <numFmt numFmtId="221" formatCode="_(&quot;$&quot;* #,##0.00_);_(&quot;$&quot;* \(#,##0.00\);_(&quot;$&quot;* &quot;-&quot;??_);_(@_)"/>
    <numFmt numFmtId="222" formatCode="_(* #,##0.00_);_(* \(#,##0.00\);_(* &quot;-&quot;??_);_(@_)"/>
    <numFmt numFmtId="223" formatCode="_-* #,##0.0_-;\-* #,##0.0_-;_-* &quot;-&quot;??_-;_-@_-"/>
    <numFmt numFmtId="224" formatCode="#,##0.0_.00;[Red]\(#,##0.000\)"/>
    <numFmt numFmtId="225" formatCode="#,##0.00_.00;[Red]\(#,##0.0000\)"/>
    <numFmt numFmtId="226" formatCode="#,##0._.00;[Red]\(#,##0.00\)"/>
  </numFmts>
  <fonts count="32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8"/>
      <name val="FreesiaUPC"/>
      <family val="2"/>
    </font>
    <font>
      <sz val="14"/>
      <name val="FreesiaUPC"/>
      <family val="2"/>
    </font>
    <font>
      <sz val="14"/>
      <color indexed="53"/>
      <name val="FreesiaUPC"/>
      <family val="2"/>
    </font>
    <font>
      <b/>
      <sz val="14"/>
      <name val="FreesiaUPC"/>
      <family val="2"/>
    </font>
    <font>
      <b/>
      <sz val="14"/>
      <color indexed="53"/>
      <name val="FreesiaUPC"/>
      <family val="2"/>
    </font>
    <font>
      <sz val="15"/>
      <name val="FreesiaUPC"/>
      <family val="2"/>
    </font>
    <font>
      <sz val="15"/>
      <color indexed="53"/>
      <name val="FreesiaUPC"/>
      <family val="2"/>
    </font>
    <font>
      <b/>
      <sz val="16"/>
      <name val="FreesiaUPC"/>
      <family val="2"/>
    </font>
    <font>
      <b/>
      <sz val="15"/>
      <name val="FreesiaUPC"/>
      <family val="2"/>
    </font>
    <font>
      <b/>
      <sz val="15"/>
      <color indexed="53"/>
      <name val="FreesiaUPC"/>
      <family val="2"/>
    </font>
    <font>
      <sz val="14"/>
      <color indexed="10"/>
      <name val="FreesiaUPC"/>
      <family val="2"/>
    </font>
    <font>
      <sz val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3" fontId="4" fillId="0" borderId="0" xfId="42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" fontId="7" fillId="0" borderId="15" xfId="0" applyNumberFormat="1" applyFont="1" applyBorder="1" applyAlignment="1" quotePrefix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7" fontId="6" fillId="0" borderId="18" xfId="42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3" fontId="6" fillId="0" borderId="19" xfId="42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1" xfId="0" applyFont="1" applyFill="1" applyBorder="1" applyAlignment="1" quotePrefix="1">
      <alignment horizontal="right"/>
    </xf>
    <xf numFmtId="0" fontId="4" fillId="0" borderId="22" xfId="0" applyFont="1" applyFill="1" applyBorder="1" applyAlignment="1">
      <alignment/>
    </xf>
    <xf numFmtId="187" fontId="8" fillId="0" borderId="23" xfId="42" applyNumberFormat="1" applyFont="1" applyFill="1" applyBorder="1" applyAlignment="1">
      <alignment/>
    </xf>
    <xf numFmtId="43" fontId="9" fillId="0" borderId="23" xfId="42" applyNumberFormat="1" applyFont="1" applyFill="1" applyBorder="1" applyAlignment="1">
      <alignment/>
    </xf>
    <xf numFmtId="43" fontId="8" fillId="0" borderId="23" xfId="42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188" fontId="8" fillId="0" borderId="23" xfId="42" applyNumberFormat="1" applyFont="1" applyFill="1" applyBorder="1" applyAlignment="1">
      <alignment/>
    </xf>
    <xf numFmtId="188" fontId="8" fillId="0" borderId="2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5" xfId="0" applyFont="1" applyFill="1" applyBorder="1" applyAlignment="1" quotePrefix="1">
      <alignment horizontal="right"/>
    </xf>
    <xf numFmtId="0" fontId="4" fillId="0" borderId="26" xfId="0" applyFont="1" applyFill="1" applyBorder="1" applyAlignment="1">
      <alignment/>
    </xf>
    <xf numFmtId="187" fontId="8" fillId="0" borderId="27" xfId="42" applyNumberFormat="1" applyFont="1" applyFill="1" applyBorder="1" applyAlignment="1">
      <alignment/>
    </xf>
    <xf numFmtId="43" fontId="9" fillId="0" borderId="27" xfId="42" applyNumberFormat="1" applyFont="1" applyFill="1" applyBorder="1" applyAlignment="1">
      <alignment/>
    </xf>
    <xf numFmtId="43" fontId="8" fillId="0" borderId="27" xfId="42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188" fontId="8" fillId="0" borderId="27" xfId="42" applyNumberFormat="1" applyFont="1" applyFill="1" applyBorder="1" applyAlignment="1">
      <alignment/>
    </xf>
    <xf numFmtId="187" fontId="8" fillId="0" borderId="28" xfId="42" applyNumberFormat="1" applyFont="1" applyFill="1" applyBorder="1" applyAlignment="1">
      <alignment/>
    </xf>
    <xf numFmtId="43" fontId="9" fillId="0" borderId="28" xfId="42" applyNumberFormat="1" applyFont="1" applyFill="1" applyBorder="1" applyAlignment="1">
      <alignment/>
    </xf>
    <xf numFmtId="43" fontId="8" fillId="0" borderId="28" xfId="42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7" fontId="11" fillId="0" borderId="18" xfId="42" applyNumberFormat="1" applyFont="1" applyFill="1" applyBorder="1" applyAlignment="1">
      <alignment/>
    </xf>
    <xf numFmtId="43" fontId="12" fillId="0" borderId="18" xfId="42" applyFont="1" applyFill="1" applyBorder="1" applyAlignment="1">
      <alignment/>
    </xf>
    <xf numFmtId="43" fontId="11" fillId="0" borderId="18" xfId="42" applyFont="1" applyFill="1" applyBorder="1" applyAlignment="1">
      <alignment/>
    </xf>
    <xf numFmtId="43" fontId="12" fillId="0" borderId="19" xfId="42" applyFont="1" applyFill="1" applyBorder="1" applyAlignment="1">
      <alignment/>
    </xf>
    <xf numFmtId="43" fontId="11" fillId="0" borderId="19" xfId="42" applyFont="1" applyFill="1" applyBorder="1" applyAlignment="1">
      <alignment/>
    </xf>
    <xf numFmtId="188" fontId="11" fillId="0" borderId="19" xfId="42" applyNumberFormat="1" applyFont="1" applyFill="1" applyBorder="1" applyAlignment="1">
      <alignment/>
    </xf>
    <xf numFmtId="188" fontId="11" fillId="0" borderId="20" xfId="42" applyNumberFormat="1" applyFont="1" applyFill="1" applyBorder="1" applyAlignment="1">
      <alignment/>
    </xf>
    <xf numFmtId="188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0" fontId="13" fillId="0" borderId="0" xfId="0" applyFont="1" applyAlignment="1">
      <alignment/>
    </xf>
    <xf numFmtId="189" fontId="13" fillId="0" borderId="0" xfId="0" applyNumberFormat="1" applyFont="1" applyAlignment="1">
      <alignment/>
    </xf>
    <xf numFmtId="2" fontId="4" fillId="0" borderId="0" xfId="42" applyNumberFormat="1" applyFont="1" applyAlignment="1">
      <alignment/>
    </xf>
    <xf numFmtId="189" fontId="13" fillId="0" borderId="0" xfId="42" applyNumberFormat="1" applyFont="1" applyAlignment="1">
      <alignment/>
    </xf>
    <xf numFmtId="187" fontId="4" fillId="0" borderId="0" xfId="42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2" applyNumberFormat="1" applyFont="1" applyAlignment="1">
      <alignment/>
    </xf>
    <xf numFmtId="43" fontId="8" fillId="0" borderId="23" xfId="42" applyNumberFormat="1" applyFont="1" applyFill="1" applyBorder="1" applyAlignment="1">
      <alignment/>
    </xf>
    <xf numFmtId="43" fontId="8" fillId="0" borderId="27" xfId="42" applyNumberFormat="1" applyFont="1" applyFill="1" applyBorder="1" applyAlignment="1">
      <alignment/>
    </xf>
    <xf numFmtId="43" fontId="8" fillId="0" borderId="28" xfId="42" applyNumberFormat="1" applyFont="1" applyFill="1" applyBorder="1" applyAlignment="1">
      <alignment/>
    </xf>
    <xf numFmtId="187" fontId="4" fillId="0" borderId="0" xfId="0" applyNumberFormat="1" applyFont="1" applyAlignment="1">
      <alignment/>
    </xf>
    <xf numFmtId="43" fontId="11" fillId="0" borderId="18" xfId="42" applyNumberFormat="1" applyFont="1" applyFill="1" applyBorder="1" applyAlignment="1">
      <alignment/>
    </xf>
    <xf numFmtId="188" fontId="8" fillId="0" borderId="28" xfId="42" applyNumberFormat="1" applyFont="1" applyFill="1" applyBorder="1" applyAlignment="1">
      <alignment/>
    </xf>
    <xf numFmtId="188" fontId="8" fillId="0" borderId="29" xfId="0" applyNumberFormat="1" applyFont="1" applyFill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1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32" xfId="0" applyBorder="1" applyAlignment="1">
      <alignment/>
    </xf>
    <xf numFmtId="17" fontId="6" fillId="0" borderId="15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7" fontId="6" fillId="0" borderId="15" xfId="0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0" zoomScaleNormal="70" zoomScaleSheetLayoutView="75" zoomScalePageLayoutView="0" workbookViewId="0" topLeftCell="A1">
      <selection activeCell="B19" sqref="B19:B20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10.7109375" style="1" bestFit="1" customWidth="1"/>
    <col min="6" max="6" width="20.00390625" style="3" hidden="1" customWidth="1"/>
    <col min="7" max="7" width="15.421875" style="4" customWidth="1"/>
    <col min="8" max="8" width="10.8515625" style="1" customWidth="1"/>
    <col min="9" max="9" width="20.00390625" style="3" hidden="1" customWidth="1"/>
    <col min="10" max="10" width="15.421875" style="4" customWidth="1"/>
    <col min="11" max="11" width="10.8515625" style="1" customWidth="1"/>
    <col min="12" max="12" width="15.00390625" style="1" customWidth="1"/>
    <col min="13" max="13" width="10.421875" style="1" customWidth="1"/>
    <col min="14" max="16384" width="9.140625" style="1" customWidth="1"/>
  </cols>
  <sheetData>
    <row r="1" spans="1:13" ht="26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6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ht="21" thickBot="1"/>
    <row r="4" spans="1:13" ht="21.75">
      <c r="A4" s="5"/>
      <c r="B4" s="6"/>
      <c r="C4" s="7" t="s">
        <v>2</v>
      </c>
      <c r="D4" s="7" t="s">
        <v>2</v>
      </c>
      <c r="E4" s="7" t="s">
        <v>2</v>
      </c>
      <c r="F4" s="8" t="s">
        <v>3</v>
      </c>
      <c r="G4" s="71" t="s">
        <v>3</v>
      </c>
      <c r="H4" s="72"/>
      <c r="I4" s="8" t="s">
        <v>3</v>
      </c>
      <c r="J4" s="71" t="s">
        <v>3</v>
      </c>
      <c r="K4" s="72"/>
      <c r="L4" s="71" t="s">
        <v>3</v>
      </c>
      <c r="M4" s="75"/>
    </row>
    <row r="5" spans="1:13" ht="21.75">
      <c r="A5" s="73" t="s">
        <v>4</v>
      </c>
      <c r="B5" s="74"/>
      <c r="C5" s="9" t="s">
        <v>5</v>
      </c>
      <c r="D5" s="9" t="s">
        <v>6</v>
      </c>
      <c r="E5" s="9" t="s">
        <v>7</v>
      </c>
      <c r="F5" s="10" t="s">
        <v>8</v>
      </c>
      <c r="G5" s="69" t="str">
        <f>F5</f>
        <v>ธันวาคม 2551</v>
      </c>
      <c r="H5" s="70"/>
      <c r="I5" s="10" t="s">
        <v>9</v>
      </c>
      <c r="J5" s="69" t="str">
        <f>I5</f>
        <v>พฤศจิกายน 2551</v>
      </c>
      <c r="K5" s="70"/>
      <c r="L5" s="67" t="s">
        <v>10</v>
      </c>
      <c r="M5" s="68"/>
    </row>
    <row r="6" spans="1:13" ht="21.75" thickBot="1">
      <c r="A6" s="11"/>
      <c r="B6" s="12"/>
      <c r="C6" s="13" t="s">
        <v>11</v>
      </c>
      <c r="D6" s="14" t="s">
        <v>12</v>
      </c>
      <c r="E6" s="13" t="s">
        <v>12</v>
      </c>
      <c r="F6" s="15"/>
      <c r="G6" s="16" t="s">
        <v>13</v>
      </c>
      <c r="H6" s="17" t="s">
        <v>14</v>
      </c>
      <c r="I6" s="15"/>
      <c r="J6" s="16" t="s">
        <v>13</v>
      </c>
      <c r="K6" s="17" t="s">
        <v>14</v>
      </c>
      <c r="L6" s="17" t="s">
        <v>13</v>
      </c>
      <c r="M6" s="18" t="s">
        <v>14</v>
      </c>
    </row>
    <row r="7" spans="1:13" s="27" customFormat="1" ht="21">
      <c r="A7" s="19" t="s">
        <v>15</v>
      </c>
      <c r="B7" s="20" t="s">
        <v>16</v>
      </c>
      <c r="C7" s="21">
        <v>59</v>
      </c>
      <c r="D7" s="21">
        <v>377415</v>
      </c>
      <c r="E7" s="21">
        <v>2344</v>
      </c>
      <c r="F7" s="22">
        <v>68526023.94896999</v>
      </c>
      <c r="G7" s="23">
        <f aca="true" t="shared" si="0" ref="G7:G23">F7/1000</f>
        <v>68526.02394896999</v>
      </c>
      <c r="H7" s="24">
        <f aca="true" t="shared" si="1" ref="H7:H23">G7*100/$G$24</f>
        <v>14.727390482333313</v>
      </c>
      <c r="I7" s="22">
        <v>66260946.4348</v>
      </c>
      <c r="J7" s="23">
        <f aca="true" t="shared" si="2" ref="J7:J23">I7/1000</f>
        <v>66260.9464348</v>
      </c>
      <c r="K7" s="24">
        <f>J7*100/J24</f>
        <v>14.712271976285546</v>
      </c>
      <c r="L7" s="25">
        <f aca="true" t="shared" si="3" ref="L7:L23">G7-J7</f>
        <v>2265.077514169985</v>
      </c>
      <c r="M7" s="26">
        <f aca="true" t="shared" si="4" ref="M7:M24">L7*100/J7</f>
        <v>3.418420104214471</v>
      </c>
    </row>
    <row r="8" spans="1:13" s="27" customFormat="1" ht="21">
      <c r="A8" s="28" t="s">
        <v>17</v>
      </c>
      <c r="B8" s="29" t="s">
        <v>18</v>
      </c>
      <c r="C8" s="30">
        <v>31</v>
      </c>
      <c r="D8" s="30">
        <v>95960</v>
      </c>
      <c r="E8" s="30">
        <v>213</v>
      </c>
      <c r="F8" s="31">
        <v>61426616.455120005</v>
      </c>
      <c r="G8" s="32">
        <f t="shared" si="0"/>
        <v>61426.616455120005</v>
      </c>
      <c r="H8" s="33">
        <f t="shared" si="1"/>
        <v>13.2016088839001</v>
      </c>
      <c r="I8" s="31">
        <v>59115747.4558</v>
      </c>
      <c r="J8" s="32">
        <f t="shared" si="2"/>
        <v>59115.747455799996</v>
      </c>
      <c r="K8" s="33">
        <f>J8*100/J24</f>
        <v>13.125785269411162</v>
      </c>
      <c r="L8" s="34">
        <f t="shared" si="3"/>
        <v>2310.8689993200096</v>
      </c>
      <c r="M8" s="26">
        <f t="shared" si="4"/>
        <v>3.9090582438254944</v>
      </c>
    </row>
    <row r="9" spans="1:13" s="27" customFormat="1" ht="21">
      <c r="A9" s="28" t="s">
        <v>19</v>
      </c>
      <c r="B9" s="29" t="s">
        <v>20</v>
      </c>
      <c r="C9" s="30">
        <v>41</v>
      </c>
      <c r="D9" s="30">
        <v>170123</v>
      </c>
      <c r="E9" s="30">
        <v>544</v>
      </c>
      <c r="F9" s="31">
        <v>55930430.17821</v>
      </c>
      <c r="G9" s="32">
        <f t="shared" si="0"/>
        <v>55930.43017821</v>
      </c>
      <c r="H9" s="33">
        <f t="shared" si="1"/>
        <v>12.020386381862432</v>
      </c>
      <c r="I9" s="31">
        <v>54021781.82421</v>
      </c>
      <c r="J9" s="32">
        <f t="shared" si="2"/>
        <v>54021.781824210004</v>
      </c>
      <c r="K9" s="33">
        <f>J9*100/J24</f>
        <v>11.994744862622722</v>
      </c>
      <c r="L9" s="34">
        <f t="shared" si="3"/>
        <v>1908.6483539999972</v>
      </c>
      <c r="M9" s="26">
        <f t="shared" si="4"/>
        <v>3.533108848965495</v>
      </c>
    </row>
    <row r="10" spans="1:13" s="27" customFormat="1" ht="21">
      <c r="A10" s="28" t="s">
        <v>21</v>
      </c>
      <c r="B10" s="29" t="s">
        <v>22</v>
      </c>
      <c r="C10" s="30">
        <v>41</v>
      </c>
      <c r="D10" s="30">
        <v>182357</v>
      </c>
      <c r="E10" s="30">
        <v>836</v>
      </c>
      <c r="F10" s="31">
        <v>54020242.508329995</v>
      </c>
      <c r="G10" s="32">
        <f t="shared" si="0"/>
        <v>54020.24250833</v>
      </c>
      <c r="H10" s="33">
        <f t="shared" si="1"/>
        <v>11.609855052482947</v>
      </c>
      <c r="I10" s="31">
        <v>52509426.48819</v>
      </c>
      <c r="J10" s="32">
        <f t="shared" si="2"/>
        <v>52509.42648819</v>
      </c>
      <c r="K10" s="33">
        <f>J10*100/J24</f>
        <v>11.658948526688903</v>
      </c>
      <c r="L10" s="34">
        <f t="shared" si="3"/>
        <v>1510.816020139995</v>
      </c>
      <c r="M10" s="26">
        <f t="shared" si="4"/>
        <v>2.877228187742244</v>
      </c>
    </row>
    <row r="11" spans="1:13" s="27" customFormat="1" ht="21">
      <c r="A11" s="28" t="s">
        <v>23</v>
      </c>
      <c r="B11" s="29" t="s">
        <v>24</v>
      </c>
      <c r="C11" s="30">
        <v>79</v>
      </c>
      <c r="D11" s="30">
        <v>306703</v>
      </c>
      <c r="E11" s="30">
        <v>1838</v>
      </c>
      <c r="F11" s="31">
        <v>52930321.52215</v>
      </c>
      <c r="G11" s="32">
        <f t="shared" si="0"/>
        <v>52930.32152215</v>
      </c>
      <c r="H11" s="33">
        <f t="shared" si="1"/>
        <v>11.3756127743914</v>
      </c>
      <c r="I11" s="31">
        <v>50951203.07223</v>
      </c>
      <c r="J11" s="32">
        <f t="shared" si="2"/>
        <v>50951.20307223</v>
      </c>
      <c r="K11" s="33">
        <f>J11*100/J24</f>
        <v>11.312967855887916</v>
      </c>
      <c r="L11" s="34">
        <f t="shared" si="3"/>
        <v>1979.1184499200026</v>
      </c>
      <c r="M11" s="26">
        <f t="shared" si="4"/>
        <v>3.8843409587686146</v>
      </c>
    </row>
    <row r="12" spans="1:13" s="27" customFormat="1" ht="21">
      <c r="A12" s="28" t="s">
        <v>25</v>
      </c>
      <c r="B12" s="29" t="s">
        <v>26</v>
      </c>
      <c r="C12" s="30">
        <v>13</v>
      </c>
      <c r="D12" s="30">
        <v>43857</v>
      </c>
      <c r="E12" s="30">
        <v>106</v>
      </c>
      <c r="F12" s="31">
        <v>51662022.90866</v>
      </c>
      <c r="G12" s="32">
        <f t="shared" si="0"/>
        <v>51662.02290866</v>
      </c>
      <c r="H12" s="33">
        <f t="shared" si="1"/>
        <v>11.103034156040819</v>
      </c>
      <c r="I12" s="31">
        <v>41768665.67222999</v>
      </c>
      <c r="J12" s="32">
        <f t="shared" si="2"/>
        <v>41768.66567222999</v>
      </c>
      <c r="K12" s="33">
        <f>J12*100/J24</f>
        <v>9.274120013680486</v>
      </c>
      <c r="L12" s="34">
        <f t="shared" si="3"/>
        <v>9893.357236430013</v>
      </c>
      <c r="M12" s="26">
        <f t="shared" si="4"/>
        <v>23.68607442254886</v>
      </c>
    </row>
    <row r="13" spans="1:13" s="27" customFormat="1" ht="21">
      <c r="A13" s="28" t="s">
        <v>27</v>
      </c>
      <c r="B13" s="29" t="s">
        <v>28</v>
      </c>
      <c r="C13" s="30">
        <v>41</v>
      </c>
      <c r="D13" s="30">
        <v>184093</v>
      </c>
      <c r="E13" s="30">
        <v>826</v>
      </c>
      <c r="F13" s="31">
        <v>41282781.40908</v>
      </c>
      <c r="G13" s="32">
        <f t="shared" si="0"/>
        <v>41282.78140908</v>
      </c>
      <c r="H13" s="33">
        <f t="shared" si="1"/>
        <v>8.872361286583446</v>
      </c>
      <c r="I13" s="31">
        <v>39778811.699329995</v>
      </c>
      <c r="J13" s="32">
        <f t="shared" si="2"/>
        <v>39778.81169932999</v>
      </c>
      <c r="K13" s="33">
        <f>J13*100/J24</f>
        <v>8.832302104073602</v>
      </c>
      <c r="L13" s="34">
        <f t="shared" si="3"/>
        <v>1503.9697097500102</v>
      </c>
      <c r="M13" s="26">
        <f t="shared" si="4"/>
        <v>3.780831164887065</v>
      </c>
    </row>
    <row r="14" spans="1:13" s="27" customFormat="1" ht="21">
      <c r="A14" s="28" t="s">
        <v>29</v>
      </c>
      <c r="B14" s="29" t="s">
        <v>30</v>
      </c>
      <c r="C14" s="30">
        <v>28</v>
      </c>
      <c r="D14" s="30">
        <v>112081</v>
      </c>
      <c r="E14" s="30">
        <v>691</v>
      </c>
      <c r="F14" s="31">
        <v>16468410.07662</v>
      </c>
      <c r="G14" s="32">
        <f t="shared" si="0"/>
        <v>16468.41007662</v>
      </c>
      <c r="H14" s="33">
        <f t="shared" si="1"/>
        <v>3.5393372013264304</v>
      </c>
      <c r="I14" s="31">
        <v>15913088.54945</v>
      </c>
      <c r="J14" s="32">
        <f t="shared" si="2"/>
        <v>15913.08854945</v>
      </c>
      <c r="K14" s="33">
        <f>J14*100/J24</f>
        <v>3.533268075978853</v>
      </c>
      <c r="L14" s="34">
        <f t="shared" si="3"/>
        <v>555.3215271699992</v>
      </c>
      <c r="M14" s="26">
        <f t="shared" si="4"/>
        <v>3.48971555989483</v>
      </c>
    </row>
    <row r="15" spans="1:13" s="27" customFormat="1" ht="21">
      <c r="A15" s="28" t="s">
        <v>31</v>
      </c>
      <c r="B15" s="29" t="s">
        <v>32</v>
      </c>
      <c r="C15" s="30">
        <v>47</v>
      </c>
      <c r="D15" s="30">
        <v>230966</v>
      </c>
      <c r="E15" s="30">
        <v>399</v>
      </c>
      <c r="F15" s="31">
        <v>12970186.506460002</v>
      </c>
      <c r="G15" s="32">
        <f t="shared" si="0"/>
        <v>12970.186506460002</v>
      </c>
      <c r="H15" s="33">
        <f t="shared" si="1"/>
        <v>2.787510354483337</v>
      </c>
      <c r="I15" s="31">
        <v>12635467.11701</v>
      </c>
      <c r="J15" s="32">
        <f t="shared" si="2"/>
        <v>12635.46711701</v>
      </c>
      <c r="K15" s="33">
        <f>J15*100/J24</f>
        <v>2.805520276650193</v>
      </c>
      <c r="L15" s="34">
        <f t="shared" si="3"/>
        <v>334.7193894500033</v>
      </c>
      <c r="M15" s="26">
        <f t="shared" si="4"/>
        <v>2.6490464210808677</v>
      </c>
    </row>
    <row r="16" spans="1:13" s="27" customFormat="1" ht="21">
      <c r="A16" s="28" t="s">
        <v>33</v>
      </c>
      <c r="B16" s="29" t="s">
        <v>34</v>
      </c>
      <c r="C16" s="30">
        <v>34</v>
      </c>
      <c r="D16" s="30">
        <v>71433</v>
      </c>
      <c r="E16" s="30">
        <v>493</v>
      </c>
      <c r="F16" s="31">
        <v>10719166.92416</v>
      </c>
      <c r="G16" s="32">
        <f t="shared" si="0"/>
        <v>10719.16692416</v>
      </c>
      <c r="H16" s="33">
        <f t="shared" si="1"/>
        <v>2.3037285375695418</v>
      </c>
      <c r="I16" s="31">
        <v>10385708.47278</v>
      </c>
      <c r="J16" s="32">
        <f t="shared" si="2"/>
        <v>10385.708472780001</v>
      </c>
      <c r="K16" s="33">
        <f>J16*100/J24</f>
        <v>2.305994344169282</v>
      </c>
      <c r="L16" s="34">
        <f t="shared" si="3"/>
        <v>333.4584513799982</v>
      </c>
      <c r="M16" s="26">
        <f t="shared" si="4"/>
        <v>3.2107434197095226</v>
      </c>
    </row>
    <row r="17" spans="1:13" s="27" customFormat="1" ht="21">
      <c r="A17" s="28" t="s">
        <v>35</v>
      </c>
      <c r="B17" s="29" t="s">
        <v>36</v>
      </c>
      <c r="C17" s="30">
        <v>8</v>
      </c>
      <c r="D17" s="30">
        <v>25974</v>
      </c>
      <c r="E17" s="30">
        <v>213</v>
      </c>
      <c r="F17" s="31">
        <v>9886092.377170002</v>
      </c>
      <c r="G17" s="32">
        <f t="shared" si="0"/>
        <v>9886.092377170002</v>
      </c>
      <c r="H17" s="33">
        <f t="shared" si="1"/>
        <v>2.1246868619055466</v>
      </c>
      <c r="I17" s="31">
        <v>9549043.17275</v>
      </c>
      <c r="J17" s="32">
        <f t="shared" si="2"/>
        <v>9549.04317275</v>
      </c>
      <c r="K17" s="33">
        <f>J17*100/J24</f>
        <v>2.120225077210893</v>
      </c>
      <c r="L17" s="34">
        <f t="shared" si="3"/>
        <v>337.04920442000184</v>
      </c>
      <c r="M17" s="26">
        <f t="shared" si="4"/>
        <v>3.5296646828640954</v>
      </c>
    </row>
    <row r="18" spans="1:13" s="27" customFormat="1" ht="21">
      <c r="A18" s="28" t="s">
        <v>37</v>
      </c>
      <c r="B18" s="29" t="s">
        <v>38</v>
      </c>
      <c r="C18" s="30">
        <v>28</v>
      </c>
      <c r="D18" s="30">
        <v>69027</v>
      </c>
      <c r="E18" s="30">
        <v>441</v>
      </c>
      <c r="F18" s="31">
        <v>8929142.72055</v>
      </c>
      <c r="G18" s="32">
        <f t="shared" si="0"/>
        <v>8929.14272055</v>
      </c>
      <c r="H18" s="33">
        <f t="shared" si="1"/>
        <v>1.9190223500483785</v>
      </c>
      <c r="I18" s="31">
        <v>17537726.665429994</v>
      </c>
      <c r="J18" s="32">
        <f t="shared" si="2"/>
        <v>17537.726665429993</v>
      </c>
      <c r="K18" s="33">
        <f>J18*100/J24</f>
        <v>3.8939951574861658</v>
      </c>
      <c r="L18" s="34">
        <f t="shared" si="3"/>
        <v>-8608.583944879992</v>
      </c>
      <c r="M18" s="26">
        <f t="shared" si="4"/>
        <v>-49.086088003920466</v>
      </c>
    </row>
    <row r="19" spans="1:13" s="27" customFormat="1" ht="21">
      <c r="A19" s="28" t="s">
        <v>39</v>
      </c>
      <c r="B19" s="29" t="s">
        <v>40</v>
      </c>
      <c r="C19" s="30">
        <v>9</v>
      </c>
      <c r="D19" s="30">
        <v>27756</v>
      </c>
      <c r="E19" s="30">
        <v>21</v>
      </c>
      <c r="F19" s="31">
        <v>6217548.9616600005</v>
      </c>
      <c r="G19" s="32">
        <f t="shared" si="0"/>
        <v>6217.548961660001</v>
      </c>
      <c r="H19" s="33">
        <f t="shared" si="1"/>
        <v>1.3362554271291442</v>
      </c>
      <c r="I19" s="31">
        <v>6043798.316939999</v>
      </c>
      <c r="J19" s="32">
        <f t="shared" si="2"/>
        <v>6043.7983169399995</v>
      </c>
      <c r="K19" s="33">
        <f>J19*100/J24</f>
        <v>1.3419368329749468</v>
      </c>
      <c r="L19" s="34">
        <f t="shared" si="3"/>
        <v>173.75064472000122</v>
      </c>
      <c r="M19" s="26">
        <f t="shared" si="4"/>
        <v>2.874858418637171</v>
      </c>
    </row>
    <row r="20" spans="1:13" s="27" customFormat="1" ht="21">
      <c r="A20" s="28" t="s">
        <v>41</v>
      </c>
      <c r="B20" s="29" t="s">
        <v>42</v>
      </c>
      <c r="C20" s="30">
        <v>4</v>
      </c>
      <c r="D20" s="30">
        <v>8687</v>
      </c>
      <c r="E20" s="30">
        <v>6</v>
      </c>
      <c r="F20" s="31">
        <v>4757114.46478</v>
      </c>
      <c r="G20" s="32">
        <f t="shared" si="0"/>
        <v>4757.11446478</v>
      </c>
      <c r="H20" s="33">
        <f t="shared" si="1"/>
        <v>1.0223835888120891</v>
      </c>
      <c r="I20" s="31">
        <v>4627594.08507</v>
      </c>
      <c r="J20" s="32">
        <f t="shared" si="2"/>
        <v>4627.59408507</v>
      </c>
      <c r="K20" s="33">
        <f>J20*100/J24</f>
        <v>1.0274894404412473</v>
      </c>
      <c r="L20" s="34">
        <f t="shared" si="3"/>
        <v>129.52037971000027</v>
      </c>
      <c r="M20" s="26">
        <f t="shared" si="4"/>
        <v>2.79887080260284</v>
      </c>
    </row>
    <row r="21" spans="1:13" s="27" customFormat="1" ht="21">
      <c r="A21" s="28" t="s">
        <v>43</v>
      </c>
      <c r="B21" s="29" t="s">
        <v>44</v>
      </c>
      <c r="C21" s="30">
        <v>29</v>
      </c>
      <c r="D21" s="30">
        <v>41977</v>
      </c>
      <c r="E21" s="30">
        <v>298</v>
      </c>
      <c r="F21" s="31">
        <v>4070644.60092</v>
      </c>
      <c r="G21" s="32">
        <f t="shared" si="0"/>
        <v>4070.64460092</v>
      </c>
      <c r="H21" s="33">
        <f t="shared" si="1"/>
        <v>0.8748497154481671</v>
      </c>
      <c r="I21" s="31">
        <v>4055727.15394</v>
      </c>
      <c r="J21" s="32">
        <f t="shared" si="2"/>
        <v>4055.72715394</v>
      </c>
      <c r="K21" s="33">
        <f>J21*100/J24</f>
        <v>0.9005147701759039</v>
      </c>
      <c r="L21" s="34">
        <f t="shared" si="3"/>
        <v>14.917446980000022</v>
      </c>
      <c r="M21" s="26">
        <f t="shared" si="4"/>
        <v>0.36781189694943445</v>
      </c>
    </row>
    <row r="22" spans="1:13" s="27" customFormat="1" ht="21">
      <c r="A22" s="28" t="s">
        <v>45</v>
      </c>
      <c r="B22" s="29" t="s">
        <v>46</v>
      </c>
      <c r="C22" s="30">
        <v>21</v>
      </c>
      <c r="D22" s="30">
        <v>35450</v>
      </c>
      <c r="E22" s="30">
        <v>274</v>
      </c>
      <c r="F22" s="31">
        <v>4007488.44549</v>
      </c>
      <c r="G22" s="32">
        <f t="shared" si="0"/>
        <v>4007.48844549</v>
      </c>
      <c r="H22" s="33">
        <f t="shared" si="1"/>
        <v>0.8612763996656377</v>
      </c>
      <c r="I22" s="31">
        <v>3873615.5767799993</v>
      </c>
      <c r="J22" s="32">
        <f t="shared" si="2"/>
        <v>3873.615576779999</v>
      </c>
      <c r="K22" s="33">
        <f>J22*100/J24</f>
        <v>0.8600795636573156</v>
      </c>
      <c r="L22" s="34">
        <f t="shared" si="3"/>
        <v>133.8728687100006</v>
      </c>
      <c r="M22" s="26">
        <f t="shared" si="4"/>
        <v>3.456018442110986</v>
      </c>
    </row>
    <row r="23" spans="1:13" s="39" customFormat="1" ht="21">
      <c r="A23" s="28" t="s">
        <v>47</v>
      </c>
      <c r="B23" s="29" t="s">
        <v>48</v>
      </c>
      <c r="C23" s="35">
        <v>1</v>
      </c>
      <c r="D23" s="35">
        <v>29815</v>
      </c>
      <c r="E23" s="35">
        <v>2</v>
      </c>
      <c r="F23" s="36">
        <v>1492208.23086</v>
      </c>
      <c r="G23" s="37">
        <f t="shared" si="0"/>
        <v>1492.20823086</v>
      </c>
      <c r="H23" s="38">
        <f t="shared" si="1"/>
        <v>0.320700546017267</v>
      </c>
      <c r="I23" s="31">
        <v>1350396.96117</v>
      </c>
      <c r="J23" s="32">
        <f t="shared" si="2"/>
        <v>1350.39696117</v>
      </c>
      <c r="K23" s="33">
        <f>J23*100/J24</f>
        <v>0.2998358526048499</v>
      </c>
      <c r="L23" s="34">
        <f t="shared" si="3"/>
        <v>141.81126969000002</v>
      </c>
      <c r="M23" s="26">
        <f t="shared" si="4"/>
        <v>10.501450593248746</v>
      </c>
    </row>
    <row r="24" spans="1:14" s="27" customFormat="1" ht="24" thickBot="1">
      <c r="A24" s="65" t="s">
        <v>49</v>
      </c>
      <c r="B24" s="66"/>
      <c r="C24" s="40">
        <f aca="true" t="shared" si="5" ref="C24:L24">SUM(C7:C23)</f>
        <v>514</v>
      </c>
      <c r="D24" s="40">
        <f t="shared" si="5"/>
        <v>2013674</v>
      </c>
      <c r="E24" s="40">
        <f t="shared" si="5"/>
        <v>9545</v>
      </c>
      <c r="F24" s="41">
        <f t="shared" si="5"/>
        <v>465296442.23919</v>
      </c>
      <c r="G24" s="42">
        <f t="shared" si="5"/>
        <v>465296.44223919004</v>
      </c>
      <c r="H24" s="42">
        <f t="shared" si="5"/>
        <v>99.99999999999999</v>
      </c>
      <c r="I24" s="43">
        <f t="shared" si="5"/>
        <v>450378748.71811</v>
      </c>
      <c r="J24" s="44">
        <f t="shared" si="5"/>
        <v>450378.74871811003</v>
      </c>
      <c r="K24" s="44">
        <f t="shared" si="5"/>
        <v>99.99999999999999</v>
      </c>
      <c r="L24" s="45">
        <f t="shared" si="5"/>
        <v>14917.693521080027</v>
      </c>
      <c r="M24" s="46">
        <f t="shared" si="4"/>
        <v>3.3122551993271205</v>
      </c>
      <c r="N24" s="47"/>
    </row>
    <row r="25" spans="2:9" ht="21">
      <c r="B25" s="48" t="s">
        <v>50</v>
      </c>
      <c r="I25" s="49"/>
    </row>
    <row r="26" spans="2:10" ht="21">
      <c r="B26" s="48" t="s">
        <v>51</v>
      </c>
      <c r="C26" s="50"/>
      <c r="D26" s="51"/>
      <c r="J26" s="52"/>
    </row>
    <row r="27" spans="2:12" ht="21">
      <c r="B27" s="48" t="s">
        <v>52</v>
      </c>
      <c r="D27" s="53"/>
      <c r="F27" s="54"/>
      <c r="G27" s="1"/>
      <c r="H27" s="54"/>
      <c r="I27" s="55"/>
      <c r="J27" s="54"/>
      <c r="L27" s="56"/>
    </row>
    <row r="28" spans="2:10" ht="20.25">
      <c r="B28" s="50"/>
      <c r="F28" s="1"/>
      <c r="G28" s="1"/>
      <c r="I28" s="1"/>
      <c r="J28" s="1"/>
    </row>
    <row r="30" spans="6:10" ht="20.25">
      <c r="F30" s="1"/>
      <c r="G30" s="1"/>
      <c r="I30" s="1"/>
      <c r="J30" s="1"/>
    </row>
    <row r="31" spans="6:10" ht="20.25">
      <c r="F31" s="1"/>
      <c r="G31" s="1"/>
      <c r="I31" s="1"/>
      <c r="J31" s="1"/>
    </row>
    <row r="32" spans="2:10" ht="20.25">
      <c r="B32" s="50"/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</sheetData>
  <sheetProtection/>
  <mergeCells count="10">
    <mergeCell ref="A1:M1"/>
    <mergeCell ref="A2:M2"/>
    <mergeCell ref="A24:B24"/>
    <mergeCell ref="L5:M5"/>
    <mergeCell ref="G5:H5"/>
    <mergeCell ref="J4:K4"/>
    <mergeCell ref="J5:K5"/>
    <mergeCell ref="A5:B5"/>
    <mergeCell ref="L4:M4"/>
    <mergeCell ref="G4:H4"/>
  </mergeCells>
  <printOptions horizontalCentered="1"/>
  <pageMargins left="0.1968503937007874" right="0.2362204724409449" top="0.17" bottom="0.16" header="0.17" footer="0.16"/>
  <pageSetup fitToHeight="1" fitToWidth="1" horizontalDpi="600" verticalDpi="600" orientation="landscape" paperSize="9" scale="86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0" zoomScaleNormal="70" zoomScaleSheetLayoutView="75" workbookViewId="0" topLeftCell="A13">
      <selection activeCell="F24" sqref="F24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10.57421875" style="1" customWidth="1"/>
    <col min="6" max="6" width="15.421875" style="4" customWidth="1"/>
    <col min="7" max="7" width="10.8515625" style="1" customWidth="1"/>
    <col min="8" max="8" width="15.421875" style="4" customWidth="1"/>
    <col min="9" max="9" width="10.8515625" style="1" customWidth="1"/>
    <col min="10" max="10" width="15.00390625" style="1" customWidth="1"/>
    <col min="11" max="11" width="10.421875" style="1" customWidth="1"/>
    <col min="12" max="16384" width="9.140625" style="1" customWidth="1"/>
  </cols>
  <sheetData>
    <row r="1" spans="1:11" ht="26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6.25">
      <c r="A2" s="64" t="s">
        <v>76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21" thickBot="1"/>
    <row r="4" spans="1:11" ht="21.75">
      <c r="A4" s="5"/>
      <c r="B4" s="6"/>
      <c r="C4" s="7" t="s">
        <v>2</v>
      </c>
      <c r="D4" s="7" t="s">
        <v>2</v>
      </c>
      <c r="E4" s="7" t="s">
        <v>2</v>
      </c>
      <c r="F4" s="71" t="s">
        <v>3</v>
      </c>
      <c r="G4" s="72"/>
      <c r="H4" s="71" t="s">
        <v>3</v>
      </c>
      <c r="I4" s="72"/>
      <c r="J4" s="71" t="s">
        <v>3</v>
      </c>
      <c r="K4" s="75"/>
    </row>
    <row r="5" spans="1:11" ht="21.75">
      <c r="A5" s="73" t="s">
        <v>4</v>
      </c>
      <c r="B5" s="74"/>
      <c r="C5" s="9" t="s">
        <v>5</v>
      </c>
      <c r="D5" s="9" t="s">
        <v>6</v>
      </c>
      <c r="E5" s="9" t="s">
        <v>7</v>
      </c>
      <c r="F5" s="76" t="s">
        <v>77</v>
      </c>
      <c r="G5" s="70"/>
      <c r="H5" s="76" t="s">
        <v>71</v>
      </c>
      <c r="I5" s="70"/>
      <c r="J5" s="67" t="s">
        <v>10</v>
      </c>
      <c r="K5" s="68"/>
    </row>
    <row r="6" spans="1:11" ht="21.75" thickBot="1">
      <c r="A6" s="11"/>
      <c r="B6" s="12"/>
      <c r="C6" s="13" t="s">
        <v>11</v>
      </c>
      <c r="D6" s="14" t="s">
        <v>12</v>
      </c>
      <c r="E6" s="13" t="s">
        <v>12</v>
      </c>
      <c r="F6" s="16" t="s">
        <v>13</v>
      </c>
      <c r="G6" s="17" t="s">
        <v>14</v>
      </c>
      <c r="H6" s="16" t="s">
        <v>13</v>
      </c>
      <c r="I6" s="17" t="s">
        <v>14</v>
      </c>
      <c r="J6" s="17" t="s">
        <v>13</v>
      </c>
      <c r="K6" s="18" t="s">
        <v>14</v>
      </c>
    </row>
    <row r="7" spans="1:11" s="27" customFormat="1" ht="21">
      <c r="A7" s="19" t="s">
        <v>15</v>
      </c>
      <c r="B7" s="20" t="s">
        <v>22</v>
      </c>
      <c r="C7" s="21">
        <v>47</v>
      </c>
      <c r="D7" s="21">
        <v>183466</v>
      </c>
      <c r="E7" s="21">
        <v>973</v>
      </c>
      <c r="F7" s="57">
        <v>72321.78107257001</v>
      </c>
      <c r="G7" s="24">
        <f aca="true" t="shared" si="0" ref="G7:G23">F7*100/$F$24</f>
        <v>14.16321212148256</v>
      </c>
      <c r="H7" s="57">
        <v>74228.76293239002</v>
      </c>
      <c r="I7" s="24">
        <v>14.77247318291424</v>
      </c>
      <c r="J7" s="25">
        <f aca="true" t="shared" si="1" ref="J7:J23">F7-H7</f>
        <v>-1906.9818598200072</v>
      </c>
      <c r="K7" s="26">
        <f aca="true" t="shared" si="2" ref="K7:K24">J7*100/H7</f>
        <v>-2.569060542686059</v>
      </c>
    </row>
    <row r="8" spans="1:11" s="27" customFormat="1" ht="21">
      <c r="A8" s="28" t="s">
        <v>17</v>
      </c>
      <c r="B8" s="29" t="s">
        <v>24</v>
      </c>
      <c r="C8" s="30">
        <v>78</v>
      </c>
      <c r="D8" s="30">
        <v>318266</v>
      </c>
      <c r="E8" s="30">
        <v>1983</v>
      </c>
      <c r="F8" s="58">
        <v>71408.46906649001</v>
      </c>
      <c r="G8" s="33">
        <f t="shared" si="0"/>
        <v>13.984352703429401</v>
      </c>
      <c r="H8" s="58">
        <v>70029.81565173</v>
      </c>
      <c r="I8" s="33">
        <v>13.936828971026742</v>
      </c>
      <c r="J8" s="34">
        <f t="shared" si="1"/>
        <v>1378.6534147600178</v>
      </c>
      <c r="K8" s="26">
        <f t="shared" si="2"/>
        <v>1.968666348653968</v>
      </c>
    </row>
    <row r="9" spans="1:11" s="27" customFormat="1" ht="21">
      <c r="A9" s="28" t="s">
        <v>19</v>
      </c>
      <c r="B9" s="29" t="s">
        <v>16</v>
      </c>
      <c r="C9" s="30">
        <v>65</v>
      </c>
      <c r="D9" s="30">
        <v>352302</v>
      </c>
      <c r="E9" s="30">
        <v>2429</v>
      </c>
      <c r="F9" s="58">
        <v>66696.99433161001</v>
      </c>
      <c r="G9" s="33">
        <f t="shared" si="0"/>
        <v>13.061676089476094</v>
      </c>
      <c r="H9" s="58">
        <v>65589.57891025</v>
      </c>
      <c r="I9" s="33">
        <v>13.05316507043004</v>
      </c>
      <c r="J9" s="34">
        <f t="shared" si="1"/>
        <v>1107.4154213600123</v>
      </c>
      <c r="K9" s="26">
        <f t="shared" si="2"/>
        <v>1.6884014804780993</v>
      </c>
    </row>
    <row r="10" spans="1:11" s="27" customFormat="1" ht="21">
      <c r="A10" s="28" t="s">
        <v>21</v>
      </c>
      <c r="B10" s="29" t="s">
        <v>18</v>
      </c>
      <c r="C10" s="30">
        <v>32</v>
      </c>
      <c r="D10" s="30">
        <v>91342</v>
      </c>
      <c r="E10" s="30">
        <v>205</v>
      </c>
      <c r="F10" s="58">
        <v>65236.064426749996</v>
      </c>
      <c r="G10" s="33">
        <f t="shared" si="0"/>
        <v>12.775573343798587</v>
      </c>
      <c r="H10" s="58">
        <v>64261.938726149994</v>
      </c>
      <c r="I10" s="33">
        <v>12.788947693750323</v>
      </c>
      <c r="J10" s="34">
        <f t="shared" si="1"/>
        <v>974.1257006000014</v>
      </c>
      <c r="K10" s="26">
        <f t="shared" si="2"/>
        <v>1.5158672768202717</v>
      </c>
    </row>
    <row r="11" spans="1:11" s="27" customFormat="1" ht="21">
      <c r="A11" s="28" t="s">
        <v>23</v>
      </c>
      <c r="B11" s="29" t="s">
        <v>20</v>
      </c>
      <c r="C11" s="30">
        <v>45</v>
      </c>
      <c r="D11" s="30">
        <v>162616</v>
      </c>
      <c r="E11" s="30">
        <v>555</v>
      </c>
      <c r="F11" s="58">
        <v>61155.63234136</v>
      </c>
      <c r="G11" s="33">
        <f t="shared" si="0"/>
        <v>11.976477631336921</v>
      </c>
      <c r="H11" s="58">
        <v>57257.12797812001</v>
      </c>
      <c r="I11" s="33">
        <v>11.394900765864513</v>
      </c>
      <c r="J11" s="34">
        <f t="shared" si="1"/>
        <v>3898.50436323999</v>
      </c>
      <c r="K11" s="26">
        <f t="shared" si="2"/>
        <v>6.808766874806833</v>
      </c>
    </row>
    <row r="12" spans="1:11" s="27" customFormat="1" ht="21">
      <c r="A12" s="28" t="s">
        <v>25</v>
      </c>
      <c r="B12" s="29" t="s">
        <v>26</v>
      </c>
      <c r="C12" s="30">
        <v>12</v>
      </c>
      <c r="D12" s="30">
        <v>68397</v>
      </c>
      <c r="E12" s="30">
        <v>322</v>
      </c>
      <c r="F12" s="58">
        <v>47480.443417669994</v>
      </c>
      <c r="G12" s="33">
        <f t="shared" si="0"/>
        <v>9.298382614108005</v>
      </c>
      <c r="H12" s="58">
        <v>46541.77420886</v>
      </c>
      <c r="I12" s="33">
        <v>9.262408320233831</v>
      </c>
      <c r="J12" s="34">
        <f t="shared" si="1"/>
        <v>938.6692088099953</v>
      </c>
      <c r="K12" s="26">
        <f t="shared" si="2"/>
        <v>2.0168315986357563</v>
      </c>
    </row>
    <row r="13" spans="1:11" s="27" customFormat="1" ht="21">
      <c r="A13" s="28" t="s">
        <v>27</v>
      </c>
      <c r="B13" s="29" t="s">
        <v>28</v>
      </c>
      <c r="C13" s="30">
        <v>42</v>
      </c>
      <c r="D13" s="30">
        <v>201264</v>
      </c>
      <c r="E13" s="30">
        <v>826</v>
      </c>
      <c r="F13" s="58">
        <v>39852.65631743</v>
      </c>
      <c r="G13" s="33">
        <f t="shared" si="0"/>
        <v>7.804586898405118</v>
      </c>
      <c r="H13" s="58">
        <v>39184.44370091</v>
      </c>
      <c r="I13" s="33">
        <v>7.798205451522104</v>
      </c>
      <c r="J13" s="34">
        <f t="shared" si="1"/>
        <v>668.2126165200025</v>
      </c>
      <c r="K13" s="26">
        <f t="shared" si="2"/>
        <v>1.7053007607314437</v>
      </c>
    </row>
    <row r="14" spans="1:11" s="27" customFormat="1" ht="21">
      <c r="A14" s="28" t="s">
        <v>29</v>
      </c>
      <c r="B14" s="29" t="s">
        <v>30</v>
      </c>
      <c r="C14" s="30">
        <v>26</v>
      </c>
      <c r="D14" s="30">
        <v>102575</v>
      </c>
      <c r="E14" s="30">
        <v>682</v>
      </c>
      <c r="F14" s="58">
        <v>16050.854145059999</v>
      </c>
      <c r="G14" s="33">
        <f t="shared" si="0"/>
        <v>3.1433359164557966</v>
      </c>
      <c r="H14" s="58">
        <v>15820.09973228</v>
      </c>
      <c r="I14" s="33">
        <v>3.1484021801494717</v>
      </c>
      <c r="J14" s="34">
        <f t="shared" si="1"/>
        <v>230.75441277999926</v>
      </c>
      <c r="K14" s="26">
        <f t="shared" si="2"/>
        <v>1.4586154113122196</v>
      </c>
    </row>
    <row r="15" spans="1:11" s="27" customFormat="1" ht="21">
      <c r="A15" s="28" t="s">
        <v>31</v>
      </c>
      <c r="B15" s="29" t="s">
        <v>34</v>
      </c>
      <c r="C15" s="30">
        <v>36</v>
      </c>
      <c r="D15" s="30">
        <v>77839</v>
      </c>
      <c r="E15" s="30">
        <v>598</v>
      </c>
      <c r="F15" s="58">
        <v>12745.98552119</v>
      </c>
      <c r="G15" s="33">
        <f t="shared" si="0"/>
        <v>2.496123490830732</v>
      </c>
      <c r="H15" s="58">
        <v>12536.37736061</v>
      </c>
      <c r="I15" s="33">
        <v>2.4948994305507224</v>
      </c>
      <c r="J15" s="34">
        <f t="shared" si="1"/>
        <v>209.6081605799991</v>
      </c>
      <c r="K15" s="26">
        <f t="shared" si="2"/>
        <v>1.6719994504839946</v>
      </c>
    </row>
    <row r="16" spans="1:11" s="27" customFormat="1" ht="21">
      <c r="A16" s="28" t="s">
        <v>33</v>
      </c>
      <c r="B16" s="29" t="s">
        <v>32</v>
      </c>
      <c r="C16" s="30">
        <v>44</v>
      </c>
      <c r="D16" s="30">
        <v>235703</v>
      </c>
      <c r="E16" s="30">
        <v>365</v>
      </c>
      <c r="F16" s="58">
        <v>12418.43169526</v>
      </c>
      <c r="G16" s="33">
        <f t="shared" si="0"/>
        <v>2.431976642550065</v>
      </c>
      <c r="H16" s="58">
        <v>12295.07039684</v>
      </c>
      <c r="I16" s="33">
        <v>2.446876258530603</v>
      </c>
      <c r="J16" s="34">
        <f t="shared" si="1"/>
        <v>123.36129842000082</v>
      </c>
      <c r="K16" s="26">
        <f t="shared" si="2"/>
        <v>1.003339504682351</v>
      </c>
    </row>
    <row r="17" spans="1:11" s="27" customFormat="1" ht="21">
      <c r="A17" s="28" t="s">
        <v>35</v>
      </c>
      <c r="B17" s="29" t="s">
        <v>36</v>
      </c>
      <c r="C17" s="30">
        <v>8</v>
      </c>
      <c r="D17" s="30">
        <v>25237</v>
      </c>
      <c r="E17" s="30">
        <v>225</v>
      </c>
      <c r="F17" s="58">
        <v>10935.33575249</v>
      </c>
      <c r="G17" s="33">
        <f t="shared" si="0"/>
        <v>2.1415329875067224</v>
      </c>
      <c r="H17" s="58">
        <v>10811.77856824</v>
      </c>
      <c r="I17" s="33">
        <v>2.1516822138664433</v>
      </c>
      <c r="J17" s="34">
        <f t="shared" si="1"/>
        <v>123.55718424999941</v>
      </c>
      <c r="K17" s="26">
        <f t="shared" si="2"/>
        <v>1.1428016534943954</v>
      </c>
    </row>
    <row r="18" spans="1:11" s="27" customFormat="1" ht="21">
      <c r="A18" s="28" t="s">
        <v>37</v>
      </c>
      <c r="B18" s="29" t="s">
        <v>44</v>
      </c>
      <c r="C18" s="30">
        <v>34</v>
      </c>
      <c r="D18" s="30">
        <v>47095</v>
      </c>
      <c r="E18" s="30">
        <v>330</v>
      </c>
      <c r="F18" s="58">
        <v>8804.46801865</v>
      </c>
      <c r="G18" s="33">
        <f t="shared" si="0"/>
        <v>1.7242322619215043</v>
      </c>
      <c r="H18" s="58">
        <v>8754.11571759</v>
      </c>
      <c r="I18" s="33">
        <v>1.7421809898140852</v>
      </c>
      <c r="J18" s="34">
        <f t="shared" si="1"/>
        <v>50.35230106000017</v>
      </c>
      <c r="K18" s="26">
        <f t="shared" si="2"/>
        <v>0.575184321116812</v>
      </c>
    </row>
    <row r="19" spans="1:11" s="27" customFormat="1" ht="21">
      <c r="A19" s="28" t="s">
        <v>39</v>
      </c>
      <c r="B19" s="29" t="s">
        <v>38</v>
      </c>
      <c r="C19" s="30">
        <v>26</v>
      </c>
      <c r="D19" s="30">
        <v>55461</v>
      </c>
      <c r="E19" s="30">
        <v>405</v>
      </c>
      <c r="F19" s="58">
        <v>7244.4326319500005</v>
      </c>
      <c r="G19" s="33">
        <f t="shared" si="0"/>
        <v>1.4187210898904916</v>
      </c>
      <c r="H19" s="58">
        <v>7141.059967220001</v>
      </c>
      <c r="I19" s="33">
        <v>1.421162265083478</v>
      </c>
      <c r="J19" s="34">
        <f t="shared" si="1"/>
        <v>103.37266472999909</v>
      </c>
      <c r="K19" s="26">
        <f t="shared" si="2"/>
        <v>1.4475815243747607</v>
      </c>
    </row>
    <row r="20" spans="1:11" s="27" customFormat="1" ht="21">
      <c r="A20" s="28" t="s">
        <v>41</v>
      </c>
      <c r="B20" s="29" t="s">
        <v>40</v>
      </c>
      <c r="C20" s="30">
        <v>10</v>
      </c>
      <c r="D20" s="30">
        <v>29740</v>
      </c>
      <c r="E20" s="30">
        <v>26</v>
      </c>
      <c r="F20" s="58">
        <v>7084.623973000001</v>
      </c>
      <c r="G20" s="33">
        <f t="shared" si="0"/>
        <v>1.3874247929521275</v>
      </c>
      <c r="H20" s="58">
        <v>6957.695328499999</v>
      </c>
      <c r="I20" s="33">
        <v>1.3846703568099532</v>
      </c>
      <c r="J20" s="34">
        <f t="shared" si="1"/>
        <v>126.92864450000161</v>
      </c>
      <c r="K20" s="26">
        <f t="shared" si="2"/>
        <v>1.8242915003776976</v>
      </c>
    </row>
    <row r="21" spans="1:11" s="27" customFormat="1" ht="21">
      <c r="A21" s="28" t="s">
        <v>43</v>
      </c>
      <c r="B21" s="29" t="s">
        <v>42</v>
      </c>
      <c r="C21" s="30">
        <v>4</v>
      </c>
      <c r="D21" s="30">
        <v>8703</v>
      </c>
      <c r="E21" s="30">
        <v>6</v>
      </c>
      <c r="F21" s="58">
        <v>5048.119715069999</v>
      </c>
      <c r="G21" s="33">
        <f t="shared" si="0"/>
        <v>0.9886038379977328</v>
      </c>
      <c r="H21" s="58">
        <v>5011.776463009999</v>
      </c>
      <c r="I21" s="33">
        <v>0.9974076149700986</v>
      </c>
      <c r="J21" s="34">
        <f t="shared" si="1"/>
        <v>36.34325205999994</v>
      </c>
      <c r="K21" s="26">
        <f t="shared" si="2"/>
        <v>0.7251570840845667</v>
      </c>
    </row>
    <row r="22" spans="1:11" s="27" customFormat="1" ht="21">
      <c r="A22" s="28" t="s">
        <v>45</v>
      </c>
      <c r="B22" s="29" t="s">
        <v>46</v>
      </c>
      <c r="C22" s="30">
        <v>22</v>
      </c>
      <c r="D22" s="30">
        <v>34098</v>
      </c>
      <c r="E22" s="30">
        <v>280</v>
      </c>
      <c r="F22" s="58">
        <v>4275.683050940001</v>
      </c>
      <c r="G22" s="33">
        <f t="shared" si="0"/>
        <v>0.837332890819236</v>
      </c>
      <c r="H22" s="58">
        <v>4235.3272316699995</v>
      </c>
      <c r="I22" s="33">
        <v>0.8428842874250627</v>
      </c>
      <c r="J22" s="34">
        <f t="shared" si="1"/>
        <v>40.35581927000112</v>
      </c>
      <c r="K22" s="26">
        <f t="shared" si="2"/>
        <v>0.9528382829132361</v>
      </c>
    </row>
    <row r="23" spans="1:11" s="39" customFormat="1" ht="21">
      <c r="A23" s="28" t="s">
        <v>47</v>
      </c>
      <c r="B23" s="29" t="s">
        <v>48</v>
      </c>
      <c r="C23" s="35">
        <v>1</v>
      </c>
      <c r="D23" s="35">
        <v>28884</v>
      </c>
      <c r="E23" s="35">
        <v>2</v>
      </c>
      <c r="F23" s="59">
        <v>1871.2319932600003</v>
      </c>
      <c r="G23" s="38">
        <f t="shared" si="0"/>
        <v>0.3664546870389211</v>
      </c>
      <c r="H23" s="59">
        <v>1823.5257528400002</v>
      </c>
      <c r="I23" s="33">
        <v>0.36290494705830406</v>
      </c>
      <c r="J23" s="34">
        <f t="shared" si="1"/>
        <v>47.706240420000086</v>
      </c>
      <c r="K23" s="26">
        <f t="shared" si="2"/>
        <v>2.6161539175249544</v>
      </c>
    </row>
    <row r="24" spans="1:12" s="27" customFormat="1" ht="24" thickBot="1">
      <c r="A24" s="65" t="s">
        <v>49</v>
      </c>
      <c r="B24" s="66"/>
      <c r="C24" s="40">
        <f>SUM(C7:C23)</f>
        <v>532</v>
      </c>
      <c r="D24" s="40">
        <f>SUM(D7:D23)</f>
        <v>2022988</v>
      </c>
      <c r="E24" s="40">
        <f>SUM(E7:E23)</f>
        <v>10212</v>
      </c>
      <c r="F24" s="42">
        <f>SUM(F7:F23)</f>
        <v>510631.2074707499</v>
      </c>
      <c r="G24" s="42">
        <f>SUM(G7:G23)</f>
        <v>100.00000000000003</v>
      </c>
      <c r="H24" s="42">
        <v>502480.26862720994</v>
      </c>
      <c r="I24" s="44">
        <v>100</v>
      </c>
      <c r="J24" s="45">
        <f>SUM(J7:J23)</f>
        <v>8150.938843540012</v>
      </c>
      <c r="K24" s="46">
        <f t="shared" si="2"/>
        <v>1.6221410774613307</v>
      </c>
      <c r="L24" s="47"/>
    </row>
    <row r="25" ht="21">
      <c r="B25" s="48" t="s">
        <v>50</v>
      </c>
    </row>
    <row r="26" spans="2:8" ht="21">
      <c r="B26" s="48" t="s">
        <v>51</v>
      </c>
      <c r="C26" s="50"/>
      <c r="D26" s="51"/>
      <c r="H26" s="52"/>
    </row>
    <row r="27" spans="2:10" ht="21">
      <c r="B27" s="48" t="s">
        <v>78</v>
      </c>
      <c r="D27" s="53"/>
      <c r="F27" s="1"/>
      <c r="G27" s="54"/>
      <c r="H27" s="54"/>
      <c r="J27" s="56"/>
    </row>
    <row r="28" spans="2:8" ht="20.25">
      <c r="B28" s="50"/>
      <c r="F28" s="1"/>
      <c r="H28" s="1"/>
    </row>
    <row r="30" spans="6:8" ht="20.25">
      <c r="F30" s="1"/>
      <c r="H30" s="1"/>
    </row>
    <row r="31" spans="6:8" ht="20.25">
      <c r="F31" s="1"/>
      <c r="H31" s="1"/>
    </row>
    <row r="32" spans="2:8" ht="20.25">
      <c r="B32" s="50"/>
      <c r="F32" s="1"/>
      <c r="H32" s="1"/>
    </row>
    <row r="33" spans="6:8" ht="20.25">
      <c r="F33" s="1"/>
      <c r="H33" s="1"/>
    </row>
    <row r="34" spans="6:8" ht="20.25">
      <c r="F34" s="1"/>
      <c r="H34" s="1"/>
    </row>
    <row r="35" spans="6:8" ht="20.25">
      <c r="F35" s="1"/>
      <c r="H35" s="1"/>
    </row>
    <row r="36" spans="6:8" ht="20.25">
      <c r="F36" s="1"/>
      <c r="H36" s="1"/>
    </row>
    <row r="37" spans="6:8" ht="20.25">
      <c r="F37" s="1"/>
      <c r="H37" s="1"/>
    </row>
    <row r="38" spans="6:8" ht="20.25">
      <c r="F38" s="1"/>
      <c r="H38" s="1"/>
    </row>
    <row r="39" spans="6:8" ht="20.25">
      <c r="F39" s="1"/>
      <c r="H39" s="1"/>
    </row>
  </sheetData>
  <sheetProtection/>
  <mergeCells count="10">
    <mergeCell ref="A1:K1"/>
    <mergeCell ref="A2:K2"/>
    <mergeCell ref="A24:B24"/>
    <mergeCell ref="J5:K5"/>
    <mergeCell ref="F5:G5"/>
    <mergeCell ref="H4:I4"/>
    <mergeCell ref="H5:I5"/>
    <mergeCell ref="A5:B5"/>
    <mergeCell ref="J4:K4"/>
    <mergeCell ref="F4:G4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85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0" zoomScaleNormal="70" zoomScaleSheetLayoutView="75" workbookViewId="0" topLeftCell="A5">
      <selection activeCell="E24" sqref="E24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10.57421875" style="1" customWidth="1"/>
    <col min="6" max="6" width="15.421875" style="4" customWidth="1"/>
    <col min="7" max="7" width="10.8515625" style="1" customWidth="1"/>
    <col min="8" max="8" width="15.421875" style="4" customWidth="1"/>
    <col min="9" max="9" width="10.8515625" style="1" customWidth="1"/>
    <col min="10" max="10" width="15.00390625" style="1" customWidth="1"/>
    <col min="11" max="11" width="10.421875" style="1" customWidth="1"/>
    <col min="12" max="16384" width="9.140625" style="1" customWidth="1"/>
  </cols>
  <sheetData>
    <row r="1" spans="1:11" ht="26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6.25">
      <c r="A2" s="64" t="s">
        <v>79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21" thickBot="1"/>
    <row r="4" spans="1:11" ht="21.75">
      <c r="A4" s="5"/>
      <c r="B4" s="6"/>
      <c r="C4" s="7" t="s">
        <v>2</v>
      </c>
      <c r="D4" s="7" t="s">
        <v>2</v>
      </c>
      <c r="E4" s="7" t="s">
        <v>2</v>
      </c>
      <c r="F4" s="71" t="s">
        <v>3</v>
      </c>
      <c r="G4" s="72"/>
      <c r="H4" s="71" t="s">
        <v>3</v>
      </c>
      <c r="I4" s="72"/>
      <c r="J4" s="71" t="s">
        <v>3</v>
      </c>
      <c r="K4" s="75"/>
    </row>
    <row r="5" spans="1:11" ht="21.75">
      <c r="A5" s="73" t="s">
        <v>4</v>
      </c>
      <c r="B5" s="74"/>
      <c r="C5" s="9" t="s">
        <v>5</v>
      </c>
      <c r="D5" s="9" t="s">
        <v>6</v>
      </c>
      <c r="E5" s="9" t="s">
        <v>7</v>
      </c>
      <c r="F5" s="76" t="s">
        <v>80</v>
      </c>
      <c r="G5" s="70"/>
      <c r="H5" s="76" t="s">
        <v>77</v>
      </c>
      <c r="I5" s="70"/>
      <c r="J5" s="67" t="s">
        <v>10</v>
      </c>
      <c r="K5" s="68"/>
    </row>
    <row r="6" spans="1:11" ht="21.75" thickBot="1">
      <c r="A6" s="11"/>
      <c r="B6" s="12"/>
      <c r="C6" s="13" t="s">
        <v>11</v>
      </c>
      <c r="D6" s="14" t="s">
        <v>12</v>
      </c>
      <c r="E6" s="13" t="s">
        <v>12</v>
      </c>
      <c r="F6" s="16" t="s">
        <v>13</v>
      </c>
      <c r="G6" s="17" t="s">
        <v>14</v>
      </c>
      <c r="H6" s="16" t="s">
        <v>13</v>
      </c>
      <c r="I6" s="17" t="s">
        <v>14</v>
      </c>
      <c r="J6" s="17" t="s">
        <v>13</v>
      </c>
      <c r="K6" s="18" t="s">
        <v>14</v>
      </c>
    </row>
    <row r="7" spans="1:11" s="27" customFormat="1" ht="21">
      <c r="A7" s="19" t="s">
        <v>15</v>
      </c>
      <c r="B7" s="20" t="s">
        <v>22</v>
      </c>
      <c r="C7" s="21">
        <v>46</v>
      </c>
      <c r="D7" s="21">
        <v>186672</v>
      </c>
      <c r="E7" s="21">
        <v>959</v>
      </c>
      <c r="F7" s="57">
        <v>71567.1490489</v>
      </c>
      <c r="G7" s="24">
        <f aca="true" t="shared" si="0" ref="G7:G23">F7*100/$F$24</f>
        <v>14.319207740137301</v>
      </c>
      <c r="H7" s="57">
        <v>72321.78107257001</v>
      </c>
      <c r="I7" s="24">
        <v>14.16321212148256</v>
      </c>
      <c r="J7" s="25">
        <f aca="true" t="shared" si="1" ref="J7:J23">F7-H7</f>
        <v>-754.6320236700121</v>
      </c>
      <c r="K7" s="26">
        <f aca="true" t="shared" si="2" ref="K7:K24">J7*100/H7</f>
        <v>-1.0434367247023273</v>
      </c>
    </row>
    <row r="8" spans="1:11" s="27" customFormat="1" ht="21">
      <c r="A8" s="28" t="s">
        <v>17</v>
      </c>
      <c r="B8" s="29" t="s">
        <v>24</v>
      </c>
      <c r="C8" s="30">
        <v>78</v>
      </c>
      <c r="D8" s="30">
        <v>320548</v>
      </c>
      <c r="E8" s="30">
        <v>2001</v>
      </c>
      <c r="F8" s="58">
        <v>69533.68319167</v>
      </c>
      <c r="G8" s="33">
        <f t="shared" si="0"/>
        <v>13.912350398059061</v>
      </c>
      <c r="H8" s="58">
        <v>71408.46906649001</v>
      </c>
      <c r="I8" s="33">
        <v>13.984352703429401</v>
      </c>
      <c r="J8" s="34">
        <f t="shared" si="1"/>
        <v>-1874.7858748200088</v>
      </c>
      <c r="K8" s="26">
        <f t="shared" si="2"/>
        <v>-2.625439110134617</v>
      </c>
    </row>
    <row r="9" spans="1:11" s="27" customFormat="1" ht="21">
      <c r="A9" s="28" t="s">
        <v>19</v>
      </c>
      <c r="B9" s="29" t="s">
        <v>16</v>
      </c>
      <c r="C9" s="30">
        <v>65</v>
      </c>
      <c r="D9" s="30">
        <v>352228</v>
      </c>
      <c r="E9" s="30">
        <v>2429</v>
      </c>
      <c r="F9" s="58">
        <v>67472.67340066</v>
      </c>
      <c r="G9" s="33">
        <f t="shared" si="0"/>
        <v>13.499982045482037</v>
      </c>
      <c r="H9" s="58">
        <v>66696.99433161001</v>
      </c>
      <c r="I9" s="33">
        <v>13.061676089476094</v>
      </c>
      <c r="J9" s="34">
        <f t="shared" si="1"/>
        <v>775.6790690499911</v>
      </c>
      <c r="K9" s="26">
        <f t="shared" si="2"/>
        <v>1.1629895422174519</v>
      </c>
    </row>
    <row r="10" spans="1:11" s="27" customFormat="1" ht="21">
      <c r="A10" s="28" t="s">
        <v>21</v>
      </c>
      <c r="B10" s="29" t="s">
        <v>18</v>
      </c>
      <c r="C10" s="30">
        <v>32</v>
      </c>
      <c r="D10" s="30">
        <v>90752</v>
      </c>
      <c r="E10" s="30">
        <v>207</v>
      </c>
      <c r="F10" s="58">
        <v>62848.26892483</v>
      </c>
      <c r="G10" s="33">
        <f t="shared" si="0"/>
        <v>12.574727801826395</v>
      </c>
      <c r="H10" s="58">
        <v>65236.064426749996</v>
      </c>
      <c r="I10" s="33">
        <v>12.775573343798587</v>
      </c>
      <c r="J10" s="34">
        <f t="shared" si="1"/>
        <v>-2387.7955019199944</v>
      </c>
      <c r="K10" s="26">
        <f t="shared" si="2"/>
        <v>-3.6602384323798676</v>
      </c>
    </row>
    <row r="11" spans="1:11" s="27" customFormat="1" ht="21">
      <c r="A11" s="28" t="s">
        <v>23</v>
      </c>
      <c r="B11" s="29" t="s">
        <v>20</v>
      </c>
      <c r="C11" s="30">
        <v>45</v>
      </c>
      <c r="D11" s="30">
        <v>162167</v>
      </c>
      <c r="E11" s="30">
        <v>546</v>
      </c>
      <c r="F11" s="58">
        <v>59961.422091340006</v>
      </c>
      <c r="G11" s="33">
        <f t="shared" si="0"/>
        <v>11.9971253673008</v>
      </c>
      <c r="H11" s="58">
        <v>61155.63234136</v>
      </c>
      <c r="I11" s="33">
        <v>11.976477631336921</v>
      </c>
      <c r="J11" s="34">
        <f t="shared" si="1"/>
        <v>-1194.2102500199908</v>
      </c>
      <c r="K11" s="26">
        <f t="shared" si="2"/>
        <v>-1.952739599443791</v>
      </c>
    </row>
    <row r="12" spans="1:11" s="27" customFormat="1" ht="21">
      <c r="A12" s="28" t="s">
        <v>25</v>
      </c>
      <c r="B12" s="29" t="s">
        <v>26</v>
      </c>
      <c r="C12" s="30">
        <v>12</v>
      </c>
      <c r="D12" s="30">
        <v>68533</v>
      </c>
      <c r="E12" s="30">
        <v>323</v>
      </c>
      <c r="F12" s="58">
        <v>45514.345339659994</v>
      </c>
      <c r="G12" s="33">
        <f t="shared" si="0"/>
        <v>9.10654364098857</v>
      </c>
      <c r="H12" s="58">
        <v>47480.443417669994</v>
      </c>
      <c r="I12" s="33">
        <v>9.298382614108005</v>
      </c>
      <c r="J12" s="34">
        <f t="shared" si="1"/>
        <v>-1966.0980780099999</v>
      </c>
      <c r="K12" s="26">
        <f t="shared" si="2"/>
        <v>-4.140858712533233</v>
      </c>
    </row>
    <row r="13" spans="1:11" s="27" customFormat="1" ht="21">
      <c r="A13" s="28" t="s">
        <v>27</v>
      </c>
      <c r="B13" s="29" t="s">
        <v>28</v>
      </c>
      <c r="C13" s="30">
        <v>42</v>
      </c>
      <c r="D13" s="30">
        <v>199128</v>
      </c>
      <c r="E13" s="30">
        <v>829</v>
      </c>
      <c r="F13" s="58">
        <v>38221.889730569994</v>
      </c>
      <c r="G13" s="33">
        <f t="shared" si="0"/>
        <v>7.647463767191443</v>
      </c>
      <c r="H13" s="58">
        <v>39852.65631743</v>
      </c>
      <c r="I13" s="33">
        <v>7.804586898405118</v>
      </c>
      <c r="J13" s="34">
        <f t="shared" si="1"/>
        <v>-1630.7665868600088</v>
      </c>
      <c r="K13" s="26">
        <f t="shared" si="2"/>
        <v>-4.091989687891331</v>
      </c>
    </row>
    <row r="14" spans="1:11" s="27" customFormat="1" ht="21">
      <c r="A14" s="28" t="s">
        <v>29</v>
      </c>
      <c r="B14" s="29" t="s">
        <v>30</v>
      </c>
      <c r="C14" s="30">
        <v>27</v>
      </c>
      <c r="D14" s="30">
        <v>102746</v>
      </c>
      <c r="E14" s="30">
        <v>687</v>
      </c>
      <c r="F14" s="58">
        <v>16162.91342156</v>
      </c>
      <c r="G14" s="33">
        <f t="shared" si="0"/>
        <v>3.23388758732074</v>
      </c>
      <c r="H14" s="58">
        <v>16050.854145059999</v>
      </c>
      <c r="I14" s="33">
        <v>3.1433359164557966</v>
      </c>
      <c r="J14" s="34">
        <f t="shared" si="1"/>
        <v>112.05927650000194</v>
      </c>
      <c r="K14" s="26">
        <f t="shared" si="2"/>
        <v>0.6981514845706241</v>
      </c>
    </row>
    <row r="15" spans="1:11" s="27" customFormat="1" ht="21">
      <c r="A15" s="28" t="s">
        <v>31</v>
      </c>
      <c r="B15" s="29" t="s">
        <v>34</v>
      </c>
      <c r="C15" s="30">
        <v>36</v>
      </c>
      <c r="D15" s="30">
        <v>77967</v>
      </c>
      <c r="E15" s="30">
        <v>613</v>
      </c>
      <c r="F15" s="58">
        <v>12835.105629890002</v>
      </c>
      <c r="G15" s="33">
        <f t="shared" si="0"/>
        <v>2.5680573604437247</v>
      </c>
      <c r="H15" s="58">
        <v>12745.98552119</v>
      </c>
      <c r="I15" s="33">
        <v>2.496123490830732</v>
      </c>
      <c r="J15" s="34">
        <f t="shared" si="1"/>
        <v>89.12010870000267</v>
      </c>
      <c r="K15" s="26">
        <f t="shared" si="2"/>
        <v>0.6992013960147837</v>
      </c>
    </row>
    <row r="16" spans="1:11" s="27" customFormat="1" ht="21">
      <c r="A16" s="28" t="s">
        <v>33</v>
      </c>
      <c r="B16" s="29" t="s">
        <v>32</v>
      </c>
      <c r="C16" s="30">
        <v>43</v>
      </c>
      <c r="D16" s="30">
        <v>231161</v>
      </c>
      <c r="E16" s="30">
        <v>384</v>
      </c>
      <c r="F16" s="58">
        <v>12496.924253700001</v>
      </c>
      <c r="G16" s="33">
        <f t="shared" si="0"/>
        <v>2.500393782337499</v>
      </c>
      <c r="H16" s="58">
        <v>12418.43169526</v>
      </c>
      <c r="I16" s="33">
        <v>2.431976642550065</v>
      </c>
      <c r="J16" s="34">
        <f t="shared" si="1"/>
        <v>78.49255844000072</v>
      </c>
      <c r="K16" s="26">
        <f t="shared" si="2"/>
        <v>0.6320649850653896</v>
      </c>
    </row>
    <row r="17" spans="1:11" s="27" customFormat="1" ht="21">
      <c r="A17" s="28" t="s">
        <v>35</v>
      </c>
      <c r="B17" s="29" t="s">
        <v>36</v>
      </c>
      <c r="C17" s="30">
        <v>8</v>
      </c>
      <c r="D17" s="30">
        <v>25196</v>
      </c>
      <c r="E17" s="30">
        <v>229</v>
      </c>
      <c r="F17" s="58">
        <v>10357.778509349999</v>
      </c>
      <c r="G17" s="33">
        <f t="shared" si="0"/>
        <v>2.0723919308336893</v>
      </c>
      <c r="H17" s="58">
        <v>10935.33575249</v>
      </c>
      <c r="I17" s="33">
        <v>2.1415329875067224</v>
      </c>
      <c r="J17" s="34">
        <f t="shared" si="1"/>
        <v>-577.5572431400014</v>
      </c>
      <c r="K17" s="26">
        <f t="shared" si="2"/>
        <v>-5.2815684512337935</v>
      </c>
    </row>
    <row r="18" spans="1:11" s="27" customFormat="1" ht="21">
      <c r="A18" s="28" t="s">
        <v>37</v>
      </c>
      <c r="B18" s="29" t="s">
        <v>44</v>
      </c>
      <c r="C18" s="30">
        <v>34</v>
      </c>
      <c r="D18" s="30">
        <v>46069</v>
      </c>
      <c r="E18" s="30">
        <v>350</v>
      </c>
      <c r="F18" s="58">
        <v>7754.02315693</v>
      </c>
      <c r="G18" s="33">
        <f t="shared" si="0"/>
        <v>1.5514306477410602</v>
      </c>
      <c r="H18" s="58">
        <v>8804.46801865</v>
      </c>
      <c r="I18" s="33">
        <v>1.7242322619215043</v>
      </c>
      <c r="J18" s="34">
        <f t="shared" si="1"/>
        <v>-1050.4448617200005</v>
      </c>
      <c r="K18" s="26">
        <f t="shared" si="2"/>
        <v>-11.930815802782215</v>
      </c>
    </row>
    <row r="19" spans="1:11" s="27" customFormat="1" ht="21">
      <c r="A19" s="28" t="s">
        <v>39</v>
      </c>
      <c r="B19" s="29" t="s">
        <v>38</v>
      </c>
      <c r="C19" s="30">
        <v>26</v>
      </c>
      <c r="D19" s="30">
        <v>55479</v>
      </c>
      <c r="E19" s="30">
        <v>406</v>
      </c>
      <c r="F19" s="58">
        <v>7143.67806056</v>
      </c>
      <c r="G19" s="33">
        <f t="shared" si="0"/>
        <v>1.4293123526260127</v>
      </c>
      <c r="H19" s="58">
        <v>7244.4326319500005</v>
      </c>
      <c r="I19" s="33">
        <v>1.4187210898904916</v>
      </c>
      <c r="J19" s="34">
        <f t="shared" si="1"/>
        <v>-100.75457139000082</v>
      </c>
      <c r="K19" s="26">
        <f t="shared" si="2"/>
        <v>-1.3907862286639896</v>
      </c>
    </row>
    <row r="20" spans="1:11" s="27" customFormat="1" ht="21">
      <c r="A20" s="28" t="s">
        <v>41</v>
      </c>
      <c r="B20" s="29" t="s">
        <v>40</v>
      </c>
      <c r="C20" s="30">
        <v>10</v>
      </c>
      <c r="D20" s="30">
        <v>29693</v>
      </c>
      <c r="E20" s="30">
        <v>27</v>
      </c>
      <c r="F20" s="58">
        <v>7150.45794241</v>
      </c>
      <c r="G20" s="33">
        <f t="shared" si="0"/>
        <v>1.4306688763656605</v>
      </c>
      <c r="H20" s="58">
        <v>7084.623973000001</v>
      </c>
      <c r="I20" s="33">
        <v>1.3874247929521275</v>
      </c>
      <c r="J20" s="34">
        <f t="shared" si="1"/>
        <v>65.83396940999955</v>
      </c>
      <c r="K20" s="26">
        <f t="shared" si="2"/>
        <v>0.9292514276113656</v>
      </c>
    </row>
    <row r="21" spans="1:11" s="27" customFormat="1" ht="21">
      <c r="A21" s="28" t="s">
        <v>43</v>
      </c>
      <c r="B21" s="29" t="s">
        <v>42</v>
      </c>
      <c r="C21" s="30">
        <v>4</v>
      </c>
      <c r="D21" s="30">
        <v>8384</v>
      </c>
      <c r="E21" s="30">
        <v>6</v>
      </c>
      <c r="F21" s="58">
        <v>4545.98187994</v>
      </c>
      <c r="G21" s="33">
        <f t="shared" si="0"/>
        <v>0.9095633930769426</v>
      </c>
      <c r="H21" s="58">
        <v>5048.119715069999</v>
      </c>
      <c r="I21" s="33">
        <v>0.9886038379977328</v>
      </c>
      <c r="J21" s="34">
        <f t="shared" si="1"/>
        <v>-502.1378351299991</v>
      </c>
      <c r="K21" s="26">
        <f t="shared" si="2"/>
        <v>-9.9470270808155</v>
      </c>
    </row>
    <row r="22" spans="1:11" s="27" customFormat="1" ht="21">
      <c r="A22" s="28" t="s">
        <v>45</v>
      </c>
      <c r="B22" s="29" t="s">
        <v>46</v>
      </c>
      <c r="C22" s="30">
        <v>22</v>
      </c>
      <c r="D22" s="30">
        <v>34130</v>
      </c>
      <c r="E22" s="30">
        <v>283</v>
      </c>
      <c r="F22" s="58">
        <v>4358.299680499999</v>
      </c>
      <c r="G22" s="33">
        <f t="shared" si="0"/>
        <v>0.8720118007804409</v>
      </c>
      <c r="H22" s="58">
        <v>4275.683050940001</v>
      </c>
      <c r="I22" s="33">
        <v>0.837332890819236</v>
      </c>
      <c r="J22" s="34">
        <f t="shared" si="1"/>
        <v>82.61662955999873</v>
      </c>
      <c r="K22" s="26">
        <f t="shared" si="2"/>
        <v>1.932244008166967</v>
      </c>
    </row>
    <row r="23" spans="1:11" s="39" customFormat="1" ht="21">
      <c r="A23" s="28" t="s">
        <v>47</v>
      </c>
      <c r="B23" s="29" t="s">
        <v>48</v>
      </c>
      <c r="C23" s="35">
        <v>1</v>
      </c>
      <c r="D23" s="35">
        <v>29935</v>
      </c>
      <c r="E23" s="35">
        <v>2</v>
      </c>
      <c r="F23" s="59">
        <v>1873.6511969800001</v>
      </c>
      <c r="G23" s="38">
        <f t="shared" si="0"/>
        <v>0.3748815074886081</v>
      </c>
      <c r="H23" s="59">
        <v>1871.2319932600003</v>
      </c>
      <c r="I23" s="33">
        <v>0.3664546870389211</v>
      </c>
      <c r="J23" s="34">
        <f t="shared" si="1"/>
        <v>2.419203719999814</v>
      </c>
      <c r="K23" s="26">
        <f t="shared" si="2"/>
        <v>0.12928400800721426</v>
      </c>
    </row>
    <row r="24" spans="1:12" s="27" customFormat="1" ht="24" thickBot="1">
      <c r="A24" s="65" t="s">
        <v>49</v>
      </c>
      <c r="B24" s="66"/>
      <c r="C24" s="40">
        <f>SUM(C7:C23)</f>
        <v>531</v>
      </c>
      <c r="D24" s="40">
        <f>SUM(D7:D23)</f>
        <v>2020788</v>
      </c>
      <c r="E24" s="40">
        <f>SUM(E7:E23)</f>
        <v>10281</v>
      </c>
      <c r="F24" s="42">
        <f>SUM(F7:F23)</f>
        <v>499798.24545945006</v>
      </c>
      <c r="G24" s="42">
        <f>SUM(G7:G23)</f>
        <v>99.99999999999997</v>
      </c>
      <c r="H24" s="42">
        <v>510631.2074707499</v>
      </c>
      <c r="I24" s="44">
        <v>100</v>
      </c>
      <c r="J24" s="45">
        <f>SUM(J7:J23)</f>
        <v>-10832.962011300022</v>
      </c>
      <c r="K24" s="46">
        <f t="shared" si="2"/>
        <v>-2.121484518143274</v>
      </c>
      <c r="L24" s="47"/>
    </row>
    <row r="25" ht="21">
      <c r="B25" s="48" t="s">
        <v>50</v>
      </c>
    </row>
    <row r="26" spans="2:8" ht="21">
      <c r="B26" s="48" t="s">
        <v>51</v>
      </c>
      <c r="C26" s="50"/>
      <c r="D26" s="51"/>
      <c r="H26" s="52"/>
    </row>
    <row r="27" spans="2:10" ht="21">
      <c r="B27" s="48" t="s">
        <v>81</v>
      </c>
      <c r="D27" s="53"/>
      <c r="F27" s="1"/>
      <c r="G27" s="54"/>
      <c r="H27" s="54"/>
      <c r="J27" s="56"/>
    </row>
    <row r="28" spans="2:8" ht="20.25">
      <c r="B28" s="50"/>
      <c r="F28" s="1"/>
      <c r="H28" s="1"/>
    </row>
    <row r="30" spans="6:8" ht="20.25">
      <c r="F30" s="1"/>
      <c r="H30" s="1"/>
    </row>
    <row r="31" spans="6:8" ht="20.25">
      <c r="F31" s="1"/>
      <c r="H31" s="1"/>
    </row>
    <row r="32" spans="2:8" ht="20.25">
      <c r="B32" s="50"/>
      <c r="F32" s="1"/>
      <c r="H32" s="1"/>
    </row>
    <row r="33" spans="6:8" ht="20.25">
      <c r="F33" s="1"/>
      <c r="H33" s="1"/>
    </row>
    <row r="34" spans="6:8" ht="20.25">
      <c r="F34" s="1"/>
      <c r="H34" s="1"/>
    </row>
    <row r="35" spans="6:8" ht="20.25">
      <c r="F35" s="1"/>
      <c r="H35" s="1"/>
    </row>
    <row r="36" spans="6:8" ht="20.25">
      <c r="F36" s="1"/>
      <c r="H36" s="1"/>
    </row>
    <row r="37" spans="6:8" ht="20.25">
      <c r="F37" s="1"/>
      <c r="H37" s="1"/>
    </row>
    <row r="38" spans="6:8" ht="20.25">
      <c r="F38" s="1"/>
      <c r="H38" s="1"/>
    </row>
    <row r="39" spans="6:8" ht="20.25">
      <c r="F39" s="1"/>
      <c r="H39" s="1"/>
    </row>
  </sheetData>
  <sheetProtection/>
  <mergeCells count="10">
    <mergeCell ref="A1:K1"/>
    <mergeCell ref="A2:K2"/>
    <mergeCell ref="A24:B24"/>
    <mergeCell ref="J5:K5"/>
    <mergeCell ref="F5:G5"/>
    <mergeCell ref="H4:I4"/>
    <mergeCell ref="H5:I5"/>
    <mergeCell ref="A5:B5"/>
    <mergeCell ref="J4:K4"/>
    <mergeCell ref="F4:G4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85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85" zoomScaleNormal="85" zoomScaleSheetLayoutView="75" workbookViewId="0" topLeftCell="A7">
      <selection activeCell="D17" sqref="D17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10.57421875" style="1" customWidth="1"/>
    <col min="6" max="6" width="15.421875" style="4" customWidth="1"/>
    <col min="7" max="7" width="10.8515625" style="1" customWidth="1"/>
    <col min="8" max="8" width="15.421875" style="4" customWidth="1"/>
    <col min="9" max="9" width="10.8515625" style="1" customWidth="1"/>
    <col min="10" max="10" width="15.00390625" style="1" customWidth="1"/>
    <col min="11" max="11" width="10.421875" style="1" customWidth="1"/>
    <col min="12" max="16384" width="9.140625" style="1" customWidth="1"/>
  </cols>
  <sheetData>
    <row r="1" spans="1:11" ht="26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6.25">
      <c r="A2" s="64" t="s">
        <v>82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21" thickBot="1"/>
    <row r="4" spans="1:11" ht="21.75">
      <c r="A4" s="5"/>
      <c r="B4" s="6"/>
      <c r="C4" s="7" t="s">
        <v>2</v>
      </c>
      <c r="D4" s="7" t="s">
        <v>2</v>
      </c>
      <c r="E4" s="7" t="s">
        <v>2</v>
      </c>
      <c r="F4" s="71" t="s">
        <v>3</v>
      </c>
      <c r="G4" s="72"/>
      <c r="H4" s="71" t="s">
        <v>3</v>
      </c>
      <c r="I4" s="72"/>
      <c r="J4" s="71" t="s">
        <v>3</v>
      </c>
      <c r="K4" s="75"/>
    </row>
    <row r="5" spans="1:11" ht="21.75">
      <c r="A5" s="73" t="s">
        <v>4</v>
      </c>
      <c r="B5" s="74"/>
      <c r="C5" s="9" t="s">
        <v>5</v>
      </c>
      <c r="D5" s="9" t="s">
        <v>6</v>
      </c>
      <c r="E5" s="9" t="s">
        <v>7</v>
      </c>
      <c r="F5" s="76" t="s">
        <v>83</v>
      </c>
      <c r="G5" s="70"/>
      <c r="H5" s="76" t="s">
        <v>80</v>
      </c>
      <c r="I5" s="70"/>
      <c r="J5" s="67" t="s">
        <v>10</v>
      </c>
      <c r="K5" s="68"/>
    </row>
    <row r="6" spans="1:11" ht="21.75" thickBot="1">
      <c r="A6" s="11"/>
      <c r="B6" s="12"/>
      <c r="C6" s="13" t="s">
        <v>11</v>
      </c>
      <c r="D6" s="14" t="s">
        <v>12</v>
      </c>
      <c r="E6" s="13" t="s">
        <v>12</v>
      </c>
      <c r="F6" s="16" t="s">
        <v>13</v>
      </c>
      <c r="G6" s="17" t="s">
        <v>14</v>
      </c>
      <c r="H6" s="16" t="s">
        <v>13</v>
      </c>
      <c r="I6" s="17" t="s">
        <v>14</v>
      </c>
      <c r="J6" s="17" t="s">
        <v>13</v>
      </c>
      <c r="K6" s="18" t="s">
        <v>14</v>
      </c>
    </row>
    <row r="7" spans="1:11" s="27" customFormat="1" ht="21">
      <c r="A7" s="19" t="s">
        <v>15</v>
      </c>
      <c r="B7" s="20" t="s">
        <v>22</v>
      </c>
      <c r="C7" s="21">
        <v>46</v>
      </c>
      <c r="D7" s="21">
        <v>186128</v>
      </c>
      <c r="E7" s="21">
        <v>974</v>
      </c>
      <c r="F7" s="57">
        <v>72271.59696984001</v>
      </c>
      <c r="G7" s="24">
        <v>14.333220507801416</v>
      </c>
      <c r="H7" s="57">
        <v>71567.1490489</v>
      </c>
      <c r="I7" s="24">
        <v>14.319207740137301</v>
      </c>
      <c r="J7" s="25">
        <f aca="true" t="shared" si="0" ref="J7:J23">F7-H7</f>
        <v>704.447920940016</v>
      </c>
      <c r="K7" s="26">
        <f aca="true" t="shared" si="1" ref="K7:K24">J7*100/H7</f>
        <v>0.9843174281801904</v>
      </c>
    </row>
    <row r="8" spans="1:11" s="27" customFormat="1" ht="21">
      <c r="A8" s="28" t="s">
        <v>17</v>
      </c>
      <c r="B8" s="29" t="s">
        <v>24</v>
      </c>
      <c r="C8" s="30">
        <v>77</v>
      </c>
      <c r="D8" s="30">
        <v>321399</v>
      </c>
      <c r="E8" s="30">
        <v>2008</v>
      </c>
      <c r="F8" s="58">
        <v>70134.49449019</v>
      </c>
      <c r="G8" s="33">
        <v>13.909380958477831</v>
      </c>
      <c r="H8" s="58">
        <v>69533.68319167</v>
      </c>
      <c r="I8" s="33">
        <v>13.912350398059061</v>
      </c>
      <c r="J8" s="34">
        <f t="shared" si="0"/>
        <v>600.8112985199987</v>
      </c>
      <c r="K8" s="26">
        <f t="shared" si="1"/>
        <v>0.8640579226385273</v>
      </c>
    </row>
    <row r="9" spans="1:11" s="27" customFormat="1" ht="21">
      <c r="A9" s="28" t="s">
        <v>19</v>
      </c>
      <c r="B9" s="29" t="s">
        <v>16</v>
      </c>
      <c r="C9" s="30">
        <v>66</v>
      </c>
      <c r="D9" s="30">
        <v>353846</v>
      </c>
      <c r="E9" s="30">
        <v>2438</v>
      </c>
      <c r="F9" s="58">
        <v>68095.63777208001</v>
      </c>
      <c r="G9" s="33">
        <v>13.505025940050906</v>
      </c>
      <c r="H9" s="58">
        <v>67472.67340066</v>
      </c>
      <c r="I9" s="33">
        <v>13.499982045482037</v>
      </c>
      <c r="J9" s="34">
        <f t="shared" si="0"/>
        <v>622.9643714200065</v>
      </c>
      <c r="K9" s="26">
        <f t="shared" si="1"/>
        <v>0.9232839607833189</v>
      </c>
    </row>
    <row r="10" spans="1:11" s="27" customFormat="1" ht="21">
      <c r="A10" s="28" t="s">
        <v>21</v>
      </c>
      <c r="B10" s="29" t="s">
        <v>18</v>
      </c>
      <c r="C10" s="30">
        <v>32</v>
      </c>
      <c r="D10" s="30">
        <v>91520</v>
      </c>
      <c r="E10" s="30">
        <v>208</v>
      </c>
      <c r="F10" s="58">
        <v>63535.47894755</v>
      </c>
      <c r="G10" s="33">
        <v>12.600635215021523</v>
      </c>
      <c r="H10" s="58">
        <v>62848.26892483</v>
      </c>
      <c r="I10" s="33">
        <v>12.574727801826395</v>
      </c>
      <c r="J10" s="34">
        <f t="shared" si="0"/>
        <v>687.210022719999</v>
      </c>
      <c r="K10" s="26">
        <f t="shared" si="1"/>
        <v>1.093443040637985</v>
      </c>
    </row>
    <row r="11" spans="1:11" s="27" customFormat="1" ht="21">
      <c r="A11" s="28" t="s">
        <v>23</v>
      </c>
      <c r="B11" s="29" t="s">
        <v>20</v>
      </c>
      <c r="C11" s="30">
        <v>45</v>
      </c>
      <c r="D11" s="30">
        <v>162009</v>
      </c>
      <c r="E11" s="30">
        <v>546</v>
      </c>
      <c r="F11" s="58">
        <v>60555.091085910004</v>
      </c>
      <c r="G11" s="33">
        <v>12.009551605266948</v>
      </c>
      <c r="H11" s="58">
        <v>59961.422091340006</v>
      </c>
      <c r="I11" s="33">
        <v>11.9971253673008</v>
      </c>
      <c r="J11" s="34">
        <f t="shared" si="0"/>
        <v>593.6689945699982</v>
      </c>
      <c r="K11" s="26">
        <f t="shared" si="1"/>
        <v>0.9900849143732025</v>
      </c>
    </row>
    <row r="12" spans="1:11" s="27" customFormat="1" ht="21">
      <c r="A12" s="28" t="s">
        <v>25</v>
      </c>
      <c r="B12" s="29" t="s">
        <v>26</v>
      </c>
      <c r="C12" s="30">
        <v>12</v>
      </c>
      <c r="D12" s="30">
        <v>69004</v>
      </c>
      <c r="E12" s="30">
        <v>328</v>
      </c>
      <c r="F12" s="58">
        <v>45823.93210725</v>
      </c>
      <c r="G12" s="33">
        <v>9.088003461468128</v>
      </c>
      <c r="H12" s="58">
        <v>45514.345339659994</v>
      </c>
      <c r="I12" s="33">
        <v>9.10654364098857</v>
      </c>
      <c r="J12" s="34">
        <f t="shared" si="0"/>
        <v>309.5867675900081</v>
      </c>
      <c r="K12" s="26">
        <f t="shared" si="1"/>
        <v>0.6801960245273316</v>
      </c>
    </row>
    <row r="13" spans="1:11" s="27" customFormat="1" ht="21">
      <c r="A13" s="28" t="s">
        <v>27</v>
      </c>
      <c r="B13" s="29" t="s">
        <v>28</v>
      </c>
      <c r="C13" s="30">
        <v>42</v>
      </c>
      <c r="D13" s="30">
        <v>198836</v>
      </c>
      <c r="E13" s="30">
        <v>828</v>
      </c>
      <c r="F13" s="58">
        <v>38424.57771232</v>
      </c>
      <c r="G13" s="33">
        <v>7.620531001960139</v>
      </c>
      <c r="H13" s="58">
        <v>38221.889730569994</v>
      </c>
      <c r="I13" s="33">
        <v>7.647463767191443</v>
      </c>
      <c r="J13" s="34">
        <f t="shared" si="0"/>
        <v>202.68798175000848</v>
      </c>
      <c r="K13" s="26">
        <f t="shared" si="1"/>
        <v>0.5302929373162257</v>
      </c>
    </row>
    <row r="14" spans="1:11" s="27" customFormat="1" ht="21">
      <c r="A14" s="28" t="s">
        <v>29</v>
      </c>
      <c r="B14" s="29" t="s">
        <v>30</v>
      </c>
      <c r="C14" s="30">
        <v>27</v>
      </c>
      <c r="D14" s="30">
        <v>102779</v>
      </c>
      <c r="E14" s="30">
        <v>689</v>
      </c>
      <c r="F14" s="58">
        <v>16307.294947350001</v>
      </c>
      <c r="G14" s="33">
        <v>3.234134351060001</v>
      </c>
      <c r="H14" s="58">
        <v>16162.91342156</v>
      </c>
      <c r="I14" s="33">
        <v>3.23388758732074</v>
      </c>
      <c r="J14" s="34">
        <f t="shared" si="0"/>
        <v>144.38152579000052</v>
      </c>
      <c r="K14" s="26">
        <f t="shared" si="1"/>
        <v>0.8932889883417146</v>
      </c>
    </row>
    <row r="15" spans="1:11" s="27" customFormat="1" ht="21">
      <c r="A15" s="28" t="s">
        <v>31</v>
      </c>
      <c r="B15" s="29" t="s">
        <v>34</v>
      </c>
      <c r="C15" s="30">
        <v>36</v>
      </c>
      <c r="D15" s="30">
        <v>78392</v>
      </c>
      <c r="E15" s="30">
        <v>617</v>
      </c>
      <c r="F15" s="58">
        <v>12952.863251120001</v>
      </c>
      <c r="G15" s="33">
        <v>2.5688687253331013</v>
      </c>
      <c r="H15" s="58">
        <v>12835.105629890002</v>
      </c>
      <c r="I15" s="33">
        <v>2.5680573604437247</v>
      </c>
      <c r="J15" s="34">
        <f t="shared" si="0"/>
        <v>117.75762122999913</v>
      </c>
      <c r="K15" s="26">
        <f t="shared" si="1"/>
        <v>0.9174651508575729</v>
      </c>
    </row>
    <row r="16" spans="1:11" s="27" customFormat="1" ht="21">
      <c r="A16" s="28" t="s">
        <v>33</v>
      </c>
      <c r="B16" s="29" t="s">
        <v>32</v>
      </c>
      <c r="C16" s="30">
        <v>42</v>
      </c>
      <c r="D16" s="30">
        <v>229898</v>
      </c>
      <c r="E16" s="30">
        <v>360</v>
      </c>
      <c r="F16" s="58">
        <v>12585.354192689998</v>
      </c>
      <c r="G16" s="33">
        <v>2.4959827148677456</v>
      </c>
      <c r="H16" s="58">
        <v>12496.924253700001</v>
      </c>
      <c r="I16" s="33">
        <v>2.500393782337499</v>
      </c>
      <c r="J16" s="34">
        <f t="shared" si="0"/>
        <v>88.42993898999703</v>
      </c>
      <c r="K16" s="26">
        <f t="shared" si="1"/>
        <v>0.7076136271196116</v>
      </c>
    </row>
    <row r="17" spans="1:11" s="27" customFormat="1" ht="21">
      <c r="A17" s="28" t="s">
        <v>35</v>
      </c>
      <c r="B17" s="29" t="s">
        <v>36</v>
      </c>
      <c r="C17" s="30">
        <v>7</v>
      </c>
      <c r="D17" s="30">
        <v>24176</v>
      </c>
      <c r="E17" s="30">
        <v>225</v>
      </c>
      <c r="F17" s="58">
        <v>10301.99563204</v>
      </c>
      <c r="G17" s="33">
        <v>2.043137017244234</v>
      </c>
      <c r="H17" s="58">
        <v>10357.778509349999</v>
      </c>
      <c r="I17" s="33">
        <v>2.0723919308336893</v>
      </c>
      <c r="J17" s="34">
        <f t="shared" si="0"/>
        <v>-55.782877309999094</v>
      </c>
      <c r="K17" s="26">
        <f t="shared" si="1"/>
        <v>-0.5385602449371139</v>
      </c>
    </row>
    <row r="18" spans="1:11" s="27" customFormat="1" ht="21">
      <c r="A18" s="28" t="s">
        <v>37</v>
      </c>
      <c r="B18" s="29" t="s">
        <v>44</v>
      </c>
      <c r="C18" s="30">
        <v>34</v>
      </c>
      <c r="D18" s="30">
        <v>46075</v>
      </c>
      <c r="E18" s="30">
        <v>375</v>
      </c>
      <c r="F18" s="58">
        <v>7817.95500812</v>
      </c>
      <c r="G18" s="33">
        <v>1.5504911714932375</v>
      </c>
      <c r="H18" s="58">
        <v>7754.02315693</v>
      </c>
      <c r="I18" s="33">
        <v>1.5514306477410602</v>
      </c>
      <c r="J18" s="34">
        <f t="shared" si="0"/>
        <v>63.93185118999918</v>
      </c>
      <c r="K18" s="26">
        <f t="shared" si="1"/>
        <v>0.8244991006102604</v>
      </c>
    </row>
    <row r="19" spans="1:11" s="27" customFormat="1" ht="21">
      <c r="A19" s="28" t="s">
        <v>39</v>
      </c>
      <c r="B19" s="29" t="s">
        <v>40</v>
      </c>
      <c r="C19" s="30">
        <v>10</v>
      </c>
      <c r="D19" s="30">
        <v>29702</v>
      </c>
      <c r="E19" s="30">
        <v>27</v>
      </c>
      <c r="F19" s="58">
        <v>7284.708206480001</v>
      </c>
      <c r="G19" s="33">
        <v>1.444735323920428</v>
      </c>
      <c r="H19" s="58">
        <v>7150.45794241</v>
      </c>
      <c r="I19" s="33">
        <v>1.4306688763656605</v>
      </c>
      <c r="J19" s="34">
        <f t="shared" si="0"/>
        <v>134.2502640700004</v>
      </c>
      <c r="K19" s="26">
        <f t="shared" si="1"/>
        <v>1.877505820623742</v>
      </c>
    </row>
    <row r="20" spans="1:11" s="27" customFormat="1" ht="21">
      <c r="A20" s="28" t="s">
        <v>41</v>
      </c>
      <c r="B20" s="29" t="s">
        <v>38</v>
      </c>
      <c r="C20" s="30">
        <v>26</v>
      </c>
      <c r="D20" s="30">
        <v>55388</v>
      </c>
      <c r="E20" s="30">
        <v>407</v>
      </c>
      <c r="F20" s="58">
        <v>7201.21521295</v>
      </c>
      <c r="G20" s="33">
        <v>1.4281766267655642</v>
      </c>
      <c r="H20" s="58">
        <v>7143.67806056</v>
      </c>
      <c r="I20" s="33">
        <v>1.4293123526260127</v>
      </c>
      <c r="J20" s="34">
        <f t="shared" si="0"/>
        <v>57.5371523900003</v>
      </c>
      <c r="K20" s="26">
        <f t="shared" si="1"/>
        <v>0.8054275668952796</v>
      </c>
    </row>
    <row r="21" spans="1:11" s="27" customFormat="1" ht="21">
      <c r="A21" s="28" t="s">
        <v>43</v>
      </c>
      <c r="B21" s="29" t="s">
        <v>42</v>
      </c>
      <c r="C21" s="30">
        <v>4</v>
      </c>
      <c r="D21" s="30">
        <v>8370</v>
      </c>
      <c r="E21" s="30">
        <v>6</v>
      </c>
      <c r="F21" s="58">
        <v>4590.07323598</v>
      </c>
      <c r="G21" s="33">
        <v>0.9103234824839183</v>
      </c>
      <c r="H21" s="58">
        <v>4545.98187994</v>
      </c>
      <c r="I21" s="33">
        <v>0.9095633930769426</v>
      </c>
      <c r="J21" s="34">
        <f t="shared" si="0"/>
        <v>44.09135604000039</v>
      </c>
      <c r="K21" s="26">
        <f t="shared" si="1"/>
        <v>0.9698973116140606</v>
      </c>
    </row>
    <row r="22" spans="1:11" s="27" customFormat="1" ht="21">
      <c r="A22" s="28" t="s">
        <v>45</v>
      </c>
      <c r="B22" s="29" t="s">
        <v>46</v>
      </c>
      <c r="C22" s="30">
        <v>22</v>
      </c>
      <c r="D22" s="30">
        <v>34401</v>
      </c>
      <c r="E22" s="30">
        <v>276</v>
      </c>
      <c r="F22" s="58">
        <v>4418.111146589999</v>
      </c>
      <c r="G22" s="33">
        <v>0.8762192057064488</v>
      </c>
      <c r="H22" s="58">
        <v>4358.299680499999</v>
      </c>
      <c r="I22" s="33">
        <v>0.8720118007804409</v>
      </c>
      <c r="J22" s="34">
        <f t="shared" si="0"/>
        <v>59.81146609000007</v>
      </c>
      <c r="K22" s="26">
        <f t="shared" si="1"/>
        <v>1.3723578109511343</v>
      </c>
    </row>
    <row r="23" spans="1:11" s="39" customFormat="1" ht="21">
      <c r="A23" s="28" t="s">
        <v>47</v>
      </c>
      <c r="B23" s="29" t="s">
        <v>48</v>
      </c>
      <c r="C23" s="35">
        <v>1</v>
      </c>
      <c r="D23" s="35">
        <v>29439</v>
      </c>
      <c r="E23" s="35">
        <v>2</v>
      </c>
      <c r="F23" s="59">
        <v>1924.0330842100002</v>
      </c>
      <c r="G23" s="38">
        <v>0.38158269107842896</v>
      </c>
      <c r="H23" s="59">
        <v>1873.6511969800001</v>
      </c>
      <c r="I23" s="33">
        <v>0.3748815074886081</v>
      </c>
      <c r="J23" s="34">
        <f t="shared" si="0"/>
        <v>50.381887230000075</v>
      </c>
      <c r="K23" s="26">
        <f t="shared" si="1"/>
        <v>2.6889683261861608</v>
      </c>
    </row>
    <row r="24" spans="1:12" s="27" customFormat="1" ht="24" thickBot="1">
      <c r="A24" s="65" t="s">
        <v>49</v>
      </c>
      <c r="B24" s="66"/>
      <c r="C24" s="40">
        <v>529</v>
      </c>
      <c r="D24" s="40">
        <v>2021362</v>
      </c>
      <c r="E24" s="40">
        <v>10314</v>
      </c>
      <c r="F24" s="42">
        <v>504224.41300267004</v>
      </c>
      <c r="G24" s="42">
        <v>100</v>
      </c>
      <c r="H24" s="42">
        <v>499798.24545945006</v>
      </c>
      <c r="I24" s="44">
        <v>100</v>
      </c>
      <c r="J24" s="45">
        <f>SUM(J7:J23)</f>
        <v>4426.167543220033</v>
      </c>
      <c r="K24" s="46">
        <f t="shared" si="1"/>
        <v>0.8855908525951677</v>
      </c>
      <c r="L24" s="47"/>
    </row>
    <row r="25" ht="21">
      <c r="B25" s="48" t="s">
        <v>50</v>
      </c>
    </row>
    <row r="26" spans="2:8" ht="21">
      <c r="B26" s="48" t="s">
        <v>51</v>
      </c>
      <c r="C26" s="50"/>
      <c r="D26" s="51"/>
      <c r="H26" s="52"/>
    </row>
    <row r="27" spans="2:10" ht="21">
      <c r="B27" s="48" t="s">
        <v>84</v>
      </c>
      <c r="D27" s="53"/>
      <c r="F27" s="1"/>
      <c r="G27" s="54"/>
      <c r="H27" s="54"/>
      <c r="J27" s="56"/>
    </row>
    <row r="28" spans="2:8" ht="20.25">
      <c r="B28" s="50"/>
      <c r="F28" s="1"/>
      <c r="H28" s="1"/>
    </row>
    <row r="30" spans="6:8" ht="20.25">
      <c r="F30" s="1"/>
      <c r="H30" s="1"/>
    </row>
    <row r="31" spans="6:8" ht="20.25">
      <c r="F31" s="1"/>
      <c r="H31" s="1"/>
    </row>
    <row r="32" spans="2:8" ht="20.25">
      <c r="B32" s="50"/>
      <c r="F32" s="1"/>
      <c r="H32" s="1"/>
    </row>
    <row r="33" spans="6:8" ht="20.25">
      <c r="F33" s="1"/>
      <c r="H33" s="1"/>
    </row>
    <row r="34" spans="6:8" ht="20.25">
      <c r="F34" s="1"/>
      <c r="H34" s="1"/>
    </row>
    <row r="35" spans="6:8" ht="20.25">
      <c r="F35" s="1"/>
      <c r="H35" s="1"/>
    </row>
    <row r="36" spans="6:8" ht="20.25">
      <c r="F36" s="1"/>
      <c r="H36" s="1"/>
    </row>
    <row r="37" spans="6:8" ht="20.25">
      <c r="F37" s="1"/>
      <c r="H37" s="1"/>
    </row>
    <row r="38" spans="6:8" ht="20.25">
      <c r="F38" s="1"/>
      <c r="H38" s="1"/>
    </row>
    <row r="39" spans="6:8" ht="20.25">
      <c r="F39" s="1"/>
      <c r="H39" s="1"/>
    </row>
  </sheetData>
  <sheetProtection/>
  <mergeCells count="10">
    <mergeCell ref="A1:K1"/>
    <mergeCell ref="A2:K2"/>
    <mergeCell ref="A24:B24"/>
    <mergeCell ref="J5:K5"/>
    <mergeCell ref="F5:G5"/>
    <mergeCell ref="H4:I4"/>
    <mergeCell ref="H5:I5"/>
    <mergeCell ref="A5:B5"/>
    <mergeCell ref="J4:K4"/>
    <mergeCell ref="F4:G4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85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70" zoomScaleNormal="70" zoomScaleSheetLayoutView="75" workbookViewId="0" topLeftCell="A1">
      <selection activeCell="B27" sqref="B27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10.57421875" style="1" customWidth="1"/>
    <col min="6" max="6" width="15.421875" style="4" customWidth="1"/>
    <col min="7" max="7" width="10.8515625" style="1" customWidth="1"/>
    <col min="8" max="8" width="15.421875" style="4" customWidth="1"/>
    <col min="9" max="9" width="10.8515625" style="1" customWidth="1"/>
    <col min="10" max="10" width="15.00390625" style="1" customWidth="1"/>
    <col min="11" max="11" width="10.421875" style="1" customWidth="1"/>
    <col min="12" max="16384" width="9.140625" style="1" customWidth="1"/>
  </cols>
  <sheetData>
    <row r="1" spans="1:11" ht="26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6.25">
      <c r="A2" s="64" t="s">
        <v>85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21" thickBot="1"/>
    <row r="4" spans="1:11" ht="21.75">
      <c r="A4" s="5"/>
      <c r="B4" s="6"/>
      <c r="C4" s="7" t="s">
        <v>2</v>
      </c>
      <c r="D4" s="7" t="s">
        <v>2</v>
      </c>
      <c r="E4" s="7" t="s">
        <v>2</v>
      </c>
      <c r="F4" s="71" t="s">
        <v>3</v>
      </c>
      <c r="G4" s="72"/>
      <c r="H4" s="71" t="s">
        <v>3</v>
      </c>
      <c r="I4" s="72"/>
      <c r="J4" s="71" t="s">
        <v>3</v>
      </c>
      <c r="K4" s="75"/>
    </row>
    <row r="5" spans="1:11" ht="21.75">
      <c r="A5" s="73" t="s">
        <v>4</v>
      </c>
      <c r="B5" s="74"/>
      <c r="C5" s="9" t="s">
        <v>5</v>
      </c>
      <c r="D5" s="9" t="s">
        <v>6</v>
      </c>
      <c r="E5" s="9" t="s">
        <v>7</v>
      </c>
      <c r="F5" s="76" t="s">
        <v>86</v>
      </c>
      <c r="G5" s="70"/>
      <c r="H5" s="76" t="s">
        <v>83</v>
      </c>
      <c r="I5" s="70"/>
      <c r="J5" s="67" t="s">
        <v>10</v>
      </c>
      <c r="K5" s="68"/>
    </row>
    <row r="6" spans="1:11" ht="21.75" thickBot="1">
      <c r="A6" s="11"/>
      <c r="B6" s="12"/>
      <c r="C6" s="13" t="s">
        <v>11</v>
      </c>
      <c r="D6" s="14" t="s">
        <v>12</v>
      </c>
      <c r="E6" s="13" t="s">
        <v>12</v>
      </c>
      <c r="F6" s="16" t="s">
        <v>13</v>
      </c>
      <c r="G6" s="17" t="s">
        <v>14</v>
      </c>
      <c r="H6" s="16" t="s">
        <v>13</v>
      </c>
      <c r="I6" s="17" t="s">
        <v>14</v>
      </c>
      <c r="J6" s="17" t="s">
        <v>13</v>
      </c>
      <c r="K6" s="18" t="s">
        <v>14</v>
      </c>
    </row>
    <row r="7" spans="1:11" s="27" customFormat="1" ht="21">
      <c r="A7" s="19" t="s">
        <v>15</v>
      </c>
      <c r="B7" s="20" t="s">
        <v>22</v>
      </c>
      <c r="C7" s="21">
        <v>46</v>
      </c>
      <c r="D7" s="21">
        <v>186969</v>
      </c>
      <c r="E7" s="21">
        <v>971</v>
      </c>
      <c r="F7" s="57">
        <v>73465.56519724</v>
      </c>
      <c r="G7" s="24">
        <f aca="true" t="shared" si="0" ref="G7:G23">F7*100/$F$24</f>
        <v>14.286325748503105</v>
      </c>
      <c r="H7" s="57">
        <v>72271.59696984001</v>
      </c>
      <c r="I7" s="24">
        <v>14.333220507801416</v>
      </c>
      <c r="J7" s="25">
        <f aca="true" t="shared" si="1" ref="J7:J23">F7-H7</f>
        <v>1193.9682273999788</v>
      </c>
      <c r="K7" s="26">
        <f aca="true" t="shared" si="2" ref="K7:K24">J7*100/H7</f>
        <v>1.6520573468139068</v>
      </c>
    </row>
    <row r="8" spans="1:11" s="27" customFormat="1" ht="21">
      <c r="A8" s="28" t="s">
        <v>17</v>
      </c>
      <c r="B8" s="29" t="s">
        <v>24</v>
      </c>
      <c r="C8" s="30">
        <v>76</v>
      </c>
      <c r="D8" s="30">
        <v>324825</v>
      </c>
      <c r="E8" s="30">
        <v>2020</v>
      </c>
      <c r="F8" s="58">
        <v>71608.96757247999</v>
      </c>
      <c r="G8" s="33">
        <f t="shared" si="0"/>
        <v>13.92528641830797</v>
      </c>
      <c r="H8" s="58">
        <v>70134.49449019</v>
      </c>
      <c r="I8" s="33">
        <v>13.909380958477831</v>
      </c>
      <c r="J8" s="34">
        <f t="shared" si="1"/>
        <v>1474.4730822899874</v>
      </c>
      <c r="K8" s="26">
        <f t="shared" si="2"/>
        <v>2.102350766207102</v>
      </c>
    </row>
    <row r="9" spans="1:11" s="27" customFormat="1" ht="21">
      <c r="A9" s="28" t="s">
        <v>19</v>
      </c>
      <c r="B9" s="29" t="s">
        <v>16</v>
      </c>
      <c r="C9" s="30">
        <v>67</v>
      </c>
      <c r="D9" s="30">
        <v>357424</v>
      </c>
      <c r="E9" s="30">
        <v>2451</v>
      </c>
      <c r="F9" s="58">
        <v>70461.35408815001</v>
      </c>
      <c r="G9" s="33">
        <f t="shared" si="0"/>
        <v>13.702118189403787</v>
      </c>
      <c r="H9" s="58">
        <v>68095.63777208001</v>
      </c>
      <c r="I9" s="33">
        <v>13.505025940050906</v>
      </c>
      <c r="J9" s="34">
        <f t="shared" si="1"/>
        <v>2365.71631607</v>
      </c>
      <c r="K9" s="26">
        <f t="shared" si="2"/>
        <v>3.474108464903711</v>
      </c>
    </row>
    <row r="10" spans="1:11" s="27" customFormat="1" ht="21">
      <c r="A10" s="28" t="s">
        <v>21</v>
      </c>
      <c r="B10" s="29" t="s">
        <v>18</v>
      </c>
      <c r="C10" s="30">
        <v>32</v>
      </c>
      <c r="D10" s="30">
        <v>88955</v>
      </c>
      <c r="E10" s="30">
        <v>205</v>
      </c>
      <c r="F10" s="58">
        <v>64640.51507268</v>
      </c>
      <c r="G10" s="33">
        <f t="shared" si="0"/>
        <v>12.57018104196148</v>
      </c>
      <c r="H10" s="58">
        <v>63535.47894755</v>
      </c>
      <c r="I10" s="33">
        <v>12.600635215021523</v>
      </c>
      <c r="J10" s="34">
        <f t="shared" si="1"/>
        <v>1105.0361251299983</v>
      </c>
      <c r="K10" s="26">
        <f t="shared" si="2"/>
        <v>1.7392426144174202</v>
      </c>
    </row>
    <row r="11" spans="1:11" s="27" customFormat="1" ht="21">
      <c r="A11" s="28" t="s">
        <v>23</v>
      </c>
      <c r="B11" s="29" t="s">
        <v>20</v>
      </c>
      <c r="C11" s="30">
        <v>44</v>
      </c>
      <c r="D11" s="30">
        <v>160590</v>
      </c>
      <c r="E11" s="30">
        <v>538</v>
      </c>
      <c r="F11" s="58">
        <v>61010.111497670005</v>
      </c>
      <c r="G11" s="33">
        <f t="shared" si="0"/>
        <v>11.864202289441497</v>
      </c>
      <c r="H11" s="58">
        <v>60555.091085910004</v>
      </c>
      <c r="I11" s="33">
        <v>12.009551605266948</v>
      </c>
      <c r="J11" s="34">
        <f t="shared" si="1"/>
        <v>455.02041176000057</v>
      </c>
      <c r="K11" s="26">
        <f t="shared" si="2"/>
        <v>0.7514156177462592</v>
      </c>
    </row>
    <row r="12" spans="1:11" s="27" customFormat="1" ht="21">
      <c r="A12" s="28" t="s">
        <v>25</v>
      </c>
      <c r="B12" s="29" t="s">
        <v>26</v>
      </c>
      <c r="C12" s="30">
        <v>12</v>
      </c>
      <c r="D12" s="30">
        <v>69421</v>
      </c>
      <c r="E12" s="30">
        <v>329</v>
      </c>
      <c r="F12" s="58">
        <v>46716.862011749996</v>
      </c>
      <c r="G12" s="33">
        <f t="shared" si="0"/>
        <v>9.08469575992324</v>
      </c>
      <c r="H12" s="58">
        <v>45823.93210725</v>
      </c>
      <c r="I12" s="33">
        <v>9.088003461468128</v>
      </c>
      <c r="J12" s="34">
        <f t="shared" si="1"/>
        <v>892.9299044999934</v>
      </c>
      <c r="K12" s="26">
        <f t="shared" si="2"/>
        <v>1.9486103951317595</v>
      </c>
    </row>
    <row r="13" spans="1:11" s="27" customFormat="1" ht="21">
      <c r="A13" s="28" t="s">
        <v>27</v>
      </c>
      <c r="B13" s="29" t="s">
        <v>28</v>
      </c>
      <c r="C13" s="30">
        <v>42</v>
      </c>
      <c r="D13" s="30">
        <v>199886</v>
      </c>
      <c r="E13" s="30">
        <v>830</v>
      </c>
      <c r="F13" s="58">
        <v>39290.583691559994</v>
      </c>
      <c r="G13" s="33">
        <f t="shared" si="0"/>
        <v>7.640560253765497</v>
      </c>
      <c r="H13" s="58">
        <v>38424.57771232</v>
      </c>
      <c r="I13" s="33">
        <v>7.620531001960139</v>
      </c>
      <c r="J13" s="34">
        <f t="shared" si="1"/>
        <v>866.0059792399916</v>
      </c>
      <c r="K13" s="26">
        <f t="shared" si="2"/>
        <v>2.2537813836853844</v>
      </c>
    </row>
    <row r="14" spans="1:11" s="27" customFormat="1" ht="21">
      <c r="A14" s="28" t="s">
        <v>29</v>
      </c>
      <c r="B14" s="29" t="s">
        <v>30</v>
      </c>
      <c r="C14" s="30">
        <v>27</v>
      </c>
      <c r="D14" s="30">
        <v>103170</v>
      </c>
      <c r="E14" s="30">
        <v>692</v>
      </c>
      <c r="F14" s="58">
        <v>16704.275109190003</v>
      </c>
      <c r="G14" s="33">
        <f t="shared" si="0"/>
        <v>3.248361527768742</v>
      </c>
      <c r="H14" s="58">
        <v>16307.294947350001</v>
      </c>
      <c r="I14" s="33">
        <v>3.234134351060001</v>
      </c>
      <c r="J14" s="34">
        <f t="shared" si="1"/>
        <v>396.98016184000153</v>
      </c>
      <c r="K14" s="26">
        <f t="shared" si="2"/>
        <v>2.434371630130553</v>
      </c>
    </row>
    <row r="15" spans="1:11" s="27" customFormat="1" ht="21">
      <c r="A15" s="28" t="s">
        <v>31</v>
      </c>
      <c r="B15" s="29" t="s">
        <v>34</v>
      </c>
      <c r="C15" s="30">
        <v>36</v>
      </c>
      <c r="D15" s="30">
        <v>78826</v>
      </c>
      <c r="E15" s="30">
        <v>633</v>
      </c>
      <c r="F15" s="58">
        <v>13224.88221488</v>
      </c>
      <c r="G15" s="33">
        <f t="shared" si="0"/>
        <v>2.5717487478672387</v>
      </c>
      <c r="H15" s="58">
        <v>12952.863251120001</v>
      </c>
      <c r="I15" s="33">
        <v>2.5688687253331013</v>
      </c>
      <c r="J15" s="34">
        <f t="shared" si="1"/>
        <v>272.0189637599997</v>
      </c>
      <c r="K15" s="26">
        <f t="shared" si="2"/>
        <v>2.1000682126129826</v>
      </c>
    </row>
    <row r="16" spans="1:11" s="27" customFormat="1" ht="21">
      <c r="A16" s="28" t="s">
        <v>33</v>
      </c>
      <c r="B16" s="29" t="s">
        <v>32</v>
      </c>
      <c r="C16" s="30">
        <v>42</v>
      </c>
      <c r="D16" s="30">
        <v>230246</v>
      </c>
      <c r="E16" s="30">
        <v>366</v>
      </c>
      <c r="F16" s="58">
        <v>12801.78825926</v>
      </c>
      <c r="G16" s="33">
        <f t="shared" si="0"/>
        <v>2.4894726766768525</v>
      </c>
      <c r="H16" s="58">
        <v>12585.354192689998</v>
      </c>
      <c r="I16" s="33">
        <v>2.4959827148677456</v>
      </c>
      <c r="J16" s="34">
        <f t="shared" si="1"/>
        <v>216.43406657000196</v>
      </c>
      <c r="K16" s="26">
        <f t="shared" si="2"/>
        <v>1.7197296417427348</v>
      </c>
    </row>
    <row r="17" spans="1:11" s="27" customFormat="1" ht="21">
      <c r="A17" s="28" t="s">
        <v>35</v>
      </c>
      <c r="B17" s="29" t="s">
        <v>36</v>
      </c>
      <c r="C17" s="30">
        <v>7</v>
      </c>
      <c r="D17" s="30">
        <v>24275</v>
      </c>
      <c r="E17" s="30">
        <v>223</v>
      </c>
      <c r="F17" s="58">
        <v>10449.461856459999</v>
      </c>
      <c r="G17" s="33">
        <f t="shared" si="0"/>
        <v>2.0320324981798947</v>
      </c>
      <c r="H17" s="58">
        <v>10301.99563204</v>
      </c>
      <c r="I17" s="33">
        <v>2.043137017244234</v>
      </c>
      <c r="J17" s="34">
        <f t="shared" si="1"/>
        <v>147.46622441999898</v>
      </c>
      <c r="K17" s="26">
        <f t="shared" si="2"/>
        <v>1.4314335754653948</v>
      </c>
    </row>
    <row r="18" spans="1:11" s="27" customFormat="1" ht="21">
      <c r="A18" s="28" t="s">
        <v>37</v>
      </c>
      <c r="B18" s="29" t="s">
        <v>44</v>
      </c>
      <c r="C18" s="30">
        <v>34</v>
      </c>
      <c r="D18" s="30">
        <v>45563</v>
      </c>
      <c r="E18" s="30">
        <v>376</v>
      </c>
      <c r="F18" s="58">
        <v>7956.77</v>
      </c>
      <c r="G18" s="33">
        <f t="shared" si="0"/>
        <v>1.5472964486249892</v>
      </c>
      <c r="H18" s="58">
        <v>7817.95500812</v>
      </c>
      <c r="I18" s="33">
        <v>1.5504911714932375</v>
      </c>
      <c r="J18" s="34">
        <f t="shared" si="1"/>
        <v>138.8149918800009</v>
      </c>
      <c r="K18" s="26">
        <f t="shared" si="2"/>
        <v>1.7755921047872854</v>
      </c>
    </row>
    <row r="19" spans="1:11" s="27" customFormat="1" ht="21">
      <c r="A19" s="28" t="s">
        <v>39</v>
      </c>
      <c r="B19" s="29" t="s">
        <v>40</v>
      </c>
      <c r="C19" s="30">
        <v>10</v>
      </c>
      <c r="D19" s="30">
        <v>29715</v>
      </c>
      <c r="E19" s="30">
        <v>27</v>
      </c>
      <c r="F19" s="58">
        <v>7402.74979444</v>
      </c>
      <c r="G19" s="33">
        <f t="shared" si="0"/>
        <v>1.439560081163133</v>
      </c>
      <c r="H19" s="58">
        <v>7284.708206480001</v>
      </c>
      <c r="I19" s="33">
        <v>1.444735323920428</v>
      </c>
      <c r="J19" s="34">
        <f t="shared" si="1"/>
        <v>118.04158795999956</v>
      </c>
      <c r="K19" s="26">
        <f t="shared" si="2"/>
        <v>1.6204024185209982</v>
      </c>
    </row>
    <row r="20" spans="1:11" s="27" customFormat="1" ht="21">
      <c r="A20" s="28" t="s">
        <v>41</v>
      </c>
      <c r="B20" s="29" t="s">
        <v>38</v>
      </c>
      <c r="C20" s="30">
        <v>26</v>
      </c>
      <c r="D20" s="30">
        <v>55536</v>
      </c>
      <c r="E20" s="30">
        <v>410</v>
      </c>
      <c r="F20" s="58">
        <v>7367.25324465</v>
      </c>
      <c r="G20" s="33">
        <f t="shared" si="0"/>
        <v>1.432657319687244</v>
      </c>
      <c r="H20" s="58">
        <v>7201.21521295</v>
      </c>
      <c r="I20" s="33">
        <v>1.4281766267655642</v>
      </c>
      <c r="J20" s="34">
        <f t="shared" si="1"/>
        <v>166.03803169999992</v>
      </c>
      <c r="K20" s="26">
        <f t="shared" si="2"/>
        <v>2.305694619449957</v>
      </c>
    </row>
    <row r="21" spans="1:11" s="27" customFormat="1" ht="21">
      <c r="A21" s="28" t="s">
        <v>43</v>
      </c>
      <c r="B21" s="29" t="s">
        <v>42</v>
      </c>
      <c r="C21" s="30">
        <v>4</v>
      </c>
      <c r="D21" s="30">
        <v>8468</v>
      </c>
      <c r="E21" s="30">
        <v>6</v>
      </c>
      <c r="F21" s="58">
        <v>4639.73090781</v>
      </c>
      <c r="G21" s="33">
        <f t="shared" si="0"/>
        <v>0.9022554574569844</v>
      </c>
      <c r="H21" s="58">
        <v>4590.07323598</v>
      </c>
      <c r="I21" s="33">
        <v>0.9103234824839183</v>
      </c>
      <c r="J21" s="34">
        <f t="shared" si="1"/>
        <v>49.657671829999344</v>
      </c>
      <c r="K21" s="26">
        <f t="shared" si="2"/>
        <v>1.0818492271702767</v>
      </c>
    </row>
    <row r="22" spans="1:11" s="27" customFormat="1" ht="21">
      <c r="A22" s="28" t="s">
        <v>45</v>
      </c>
      <c r="B22" s="29" t="s">
        <v>46</v>
      </c>
      <c r="C22" s="30">
        <v>22</v>
      </c>
      <c r="D22" s="30">
        <v>34739</v>
      </c>
      <c r="E22" s="30">
        <v>276</v>
      </c>
      <c r="F22" s="58">
        <v>4519.99392282</v>
      </c>
      <c r="G22" s="33">
        <f t="shared" si="0"/>
        <v>0.8789710579275157</v>
      </c>
      <c r="H22" s="58">
        <v>4418.111146589999</v>
      </c>
      <c r="I22" s="33">
        <v>0.8762192057064488</v>
      </c>
      <c r="J22" s="34">
        <f t="shared" si="1"/>
        <v>101.88277623000067</v>
      </c>
      <c r="K22" s="26">
        <f t="shared" si="2"/>
        <v>2.3060256487353463</v>
      </c>
    </row>
    <row r="23" spans="1:11" s="39" customFormat="1" ht="21">
      <c r="A23" s="28" t="s">
        <v>47</v>
      </c>
      <c r="B23" s="29" t="s">
        <v>48</v>
      </c>
      <c r="C23" s="35">
        <v>1</v>
      </c>
      <c r="D23" s="35">
        <v>28973</v>
      </c>
      <c r="E23" s="35">
        <v>2</v>
      </c>
      <c r="F23" s="59">
        <v>1976.08136665</v>
      </c>
      <c r="G23" s="38">
        <f t="shared" si="0"/>
        <v>0.38427448334079783</v>
      </c>
      <c r="H23" s="59">
        <v>1924.0330842100002</v>
      </c>
      <c r="I23" s="33">
        <v>0.38158269107842896</v>
      </c>
      <c r="J23" s="34">
        <f t="shared" si="1"/>
        <v>52.048282439999866</v>
      </c>
      <c r="K23" s="26">
        <f t="shared" si="2"/>
        <v>2.7051656682593204</v>
      </c>
    </row>
    <row r="24" spans="1:12" s="27" customFormat="1" ht="24" thickBot="1">
      <c r="A24" s="65" t="s">
        <v>49</v>
      </c>
      <c r="B24" s="66"/>
      <c r="C24" s="40">
        <v>528</v>
      </c>
      <c r="D24" s="40">
        <v>2027581</v>
      </c>
      <c r="E24" s="40">
        <v>10355</v>
      </c>
      <c r="F24" s="42">
        <v>514236.94580769015</v>
      </c>
      <c r="G24" s="42">
        <f>SUM(G7:G23)</f>
        <v>99.99999999999994</v>
      </c>
      <c r="H24" s="42">
        <v>504224.41300267004</v>
      </c>
      <c r="I24" s="44">
        <v>100</v>
      </c>
      <c r="J24" s="45">
        <f>SUM(J7:J23)</f>
        <v>10012.532805019953</v>
      </c>
      <c r="K24" s="46">
        <f t="shared" si="2"/>
        <v>1.9857294781494315</v>
      </c>
      <c r="L24" s="47"/>
    </row>
    <row r="25" ht="21">
      <c r="B25" s="48" t="s">
        <v>50</v>
      </c>
    </row>
    <row r="26" spans="2:8" ht="21">
      <c r="B26" s="48" t="s">
        <v>51</v>
      </c>
      <c r="C26" s="50"/>
      <c r="D26" s="51"/>
      <c r="H26" s="52"/>
    </row>
    <row r="27" spans="2:10" ht="21">
      <c r="B27" s="48" t="s">
        <v>87</v>
      </c>
      <c r="D27" s="53"/>
      <c r="F27" s="1"/>
      <c r="G27" s="54"/>
      <c r="H27" s="54"/>
      <c r="J27" s="56"/>
    </row>
    <row r="28" spans="2:8" ht="20.25">
      <c r="B28" s="50"/>
      <c r="F28" s="1"/>
      <c r="H28" s="1"/>
    </row>
    <row r="30" spans="6:8" ht="20.25">
      <c r="F30" s="1"/>
      <c r="H30" s="1"/>
    </row>
    <row r="31" spans="6:8" ht="20.25">
      <c r="F31" s="1"/>
      <c r="H31" s="1"/>
    </row>
    <row r="32" spans="2:8" ht="20.25">
      <c r="B32" s="50"/>
      <c r="F32" s="1"/>
      <c r="H32" s="1"/>
    </row>
    <row r="33" spans="6:8" ht="20.25">
      <c r="F33" s="1"/>
      <c r="H33" s="1"/>
    </row>
    <row r="34" spans="6:8" ht="20.25">
      <c r="F34" s="1"/>
      <c r="H34" s="1"/>
    </row>
    <row r="35" spans="6:8" ht="20.25">
      <c r="F35" s="1"/>
      <c r="H35" s="1"/>
    </row>
    <row r="36" spans="6:8" ht="20.25">
      <c r="F36" s="1"/>
      <c r="H36" s="1"/>
    </row>
    <row r="37" spans="6:8" ht="20.25">
      <c r="F37" s="1"/>
      <c r="H37" s="1"/>
    </row>
    <row r="38" spans="6:8" ht="20.25">
      <c r="F38" s="1"/>
      <c r="H38" s="1"/>
    </row>
    <row r="39" spans="6:8" ht="20.25">
      <c r="F39" s="1"/>
      <c r="H39" s="1"/>
    </row>
  </sheetData>
  <sheetProtection/>
  <mergeCells count="10">
    <mergeCell ref="A1:K1"/>
    <mergeCell ref="A2:K2"/>
    <mergeCell ref="A24:B24"/>
    <mergeCell ref="J5:K5"/>
    <mergeCell ref="F5:G5"/>
    <mergeCell ref="H4:I4"/>
    <mergeCell ref="H5:I5"/>
    <mergeCell ref="A5:B5"/>
    <mergeCell ref="J4:K4"/>
    <mergeCell ref="F4:G4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8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0" zoomScaleNormal="70" zoomScaleSheetLayoutView="75" zoomScalePageLayoutView="0" workbookViewId="0" topLeftCell="A1">
      <selection activeCell="K24" sqref="K24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10.57421875" style="1" customWidth="1"/>
    <col min="6" max="6" width="15.421875" style="4" customWidth="1"/>
    <col min="7" max="7" width="10.8515625" style="1" customWidth="1"/>
    <col min="8" max="8" width="15.421875" style="4" customWidth="1"/>
    <col min="9" max="9" width="10.8515625" style="1" customWidth="1"/>
    <col min="10" max="10" width="15.00390625" style="1" customWidth="1"/>
    <col min="11" max="11" width="10.421875" style="1" customWidth="1"/>
    <col min="12" max="16384" width="9.140625" style="1" customWidth="1"/>
  </cols>
  <sheetData>
    <row r="1" spans="1:11" ht="26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6.25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21" thickBot="1"/>
    <row r="4" spans="1:11" ht="21.75">
      <c r="A4" s="5"/>
      <c r="B4" s="6"/>
      <c r="C4" s="7" t="s">
        <v>2</v>
      </c>
      <c r="D4" s="7" t="s">
        <v>2</v>
      </c>
      <c r="E4" s="7" t="s">
        <v>2</v>
      </c>
      <c r="F4" s="71" t="s">
        <v>3</v>
      </c>
      <c r="G4" s="72"/>
      <c r="H4" s="71" t="s">
        <v>3</v>
      </c>
      <c r="I4" s="72"/>
      <c r="J4" s="71" t="s">
        <v>3</v>
      </c>
      <c r="K4" s="75"/>
    </row>
    <row r="5" spans="1:11" ht="21.75">
      <c r="A5" s="73" t="s">
        <v>4</v>
      </c>
      <c r="B5" s="74"/>
      <c r="C5" s="9" t="s">
        <v>5</v>
      </c>
      <c r="D5" s="9" t="s">
        <v>6</v>
      </c>
      <c r="E5" s="9" t="s">
        <v>7</v>
      </c>
      <c r="F5" s="76" t="s">
        <v>54</v>
      </c>
      <c r="G5" s="70"/>
      <c r="H5" s="76" t="s">
        <v>8</v>
      </c>
      <c r="I5" s="70"/>
      <c r="J5" s="67" t="s">
        <v>10</v>
      </c>
      <c r="K5" s="68"/>
    </row>
    <row r="6" spans="1:11" ht="21.75" thickBot="1">
      <c r="A6" s="11"/>
      <c r="B6" s="12"/>
      <c r="C6" s="13" t="s">
        <v>11</v>
      </c>
      <c r="D6" s="14" t="s">
        <v>12</v>
      </c>
      <c r="E6" s="13" t="s">
        <v>12</v>
      </c>
      <c r="F6" s="16" t="s">
        <v>13</v>
      </c>
      <c r="G6" s="17" t="s">
        <v>14</v>
      </c>
      <c r="H6" s="16" t="s">
        <v>13</v>
      </c>
      <c r="I6" s="17" t="s">
        <v>14</v>
      </c>
      <c r="J6" s="17" t="s">
        <v>13</v>
      </c>
      <c r="K6" s="18" t="s">
        <v>14</v>
      </c>
    </row>
    <row r="7" spans="1:11" s="27" customFormat="1" ht="21">
      <c r="A7" s="19" t="s">
        <v>15</v>
      </c>
      <c r="B7" s="20" t="s">
        <v>24</v>
      </c>
      <c r="C7" s="21">
        <v>78</v>
      </c>
      <c r="D7" s="21">
        <v>328850</v>
      </c>
      <c r="E7" s="21">
        <v>1865</v>
      </c>
      <c r="F7" s="57">
        <v>64092.44879279</v>
      </c>
      <c r="G7" s="24">
        <v>13.817927561937152</v>
      </c>
      <c r="H7" s="23">
        <v>52930.32152215</v>
      </c>
      <c r="I7" s="24">
        <v>11.3756127743914</v>
      </c>
      <c r="J7" s="25">
        <v>11162.127270639998</v>
      </c>
      <c r="K7" s="26">
        <v>21.088342087566822</v>
      </c>
    </row>
    <row r="8" spans="1:11" s="27" customFormat="1" ht="21">
      <c r="A8" s="28" t="s">
        <v>17</v>
      </c>
      <c r="B8" s="29" t="s">
        <v>18</v>
      </c>
      <c r="C8" s="30">
        <v>29</v>
      </c>
      <c r="D8" s="30">
        <v>91507</v>
      </c>
      <c r="E8" s="30">
        <v>204</v>
      </c>
      <c r="F8" s="58">
        <v>59114.725332509995</v>
      </c>
      <c r="G8" s="33">
        <v>12.744761791350435</v>
      </c>
      <c r="H8" s="32">
        <v>61426.616455120005</v>
      </c>
      <c r="I8" s="33">
        <v>13.2016088839001</v>
      </c>
      <c r="J8" s="34">
        <v>-2311.89112261001</v>
      </c>
      <c r="K8" s="26">
        <v>-3.763663467121198</v>
      </c>
    </row>
    <row r="9" spans="1:11" s="27" customFormat="1" ht="21">
      <c r="A9" s="28" t="s">
        <v>19</v>
      </c>
      <c r="B9" s="29" t="s">
        <v>22</v>
      </c>
      <c r="C9" s="30">
        <v>44</v>
      </c>
      <c r="D9" s="30">
        <v>185928</v>
      </c>
      <c r="E9" s="30">
        <v>867</v>
      </c>
      <c r="F9" s="58">
        <v>58775.093742590005</v>
      </c>
      <c r="G9" s="33">
        <v>12.671539363503554</v>
      </c>
      <c r="H9" s="32">
        <v>54020.24250833</v>
      </c>
      <c r="I9" s="33">
        <v>11.609855052482947</v>
      </c>
      <c r="J9" s="34">
        <v>4754.851234260008</v>
      </c>
      <c r="K9" s="26">
        <v>8.801980541880765</v>
      </c>
    </row>
    <row r="10" spans="1:11" s="27" customFormat="1" ht="21">
      <c r="A10" s="28" t="s">
        <v>21</v>
      </c>
      <c r="B10" s="29" t="s">
        <v>20</v>
      </c>
      <c r="C10" s="30">
        <v>43</v>
      </c>
      <c r="D10" s="30">
        <v>175184</v>
      </c>
      <c r="E10" s="30">
        <v>551</v>
      </c>
      <c r="F10" s="58">
        <v>58198.46833911</v>
      </c>
      <c r="G10" s="33">
        <v>12.547222564789571</v>
      </c>
      <c r="H10" s="32">
        <v>55930.43017821</v>
      </c>
      <c r="I10" s="33">
        <v>12.020386381862432</v>
      </c>
      <c r="J10" s="34">
        <v>2268.038160899996</v>
      </c>
      <c r="K10" s="26">
        <v>4.055105876485111</v>
      </c>
    </row>
    <row r="11" spans="1:11" s="27" customFormat="1" ht="21">
      <c r="A11" s="28" t="s">
        <v>23</v>
      </c>
      <c r="B11" s="29" t="s">
        <v>16</v>
      </c>
      <c r="C11" s="30">
        <v>59</v>
      </c>
      <c r="D11" s="30">
        <v>355687</v>
      </c>
      <c r="E11" s="30">
        <v>2392</v>
      </c>
      <c r="F11" s="58">
        <v>57286.21071386</v>
      </c>
      <c r="G11" s="33">
        <v>12.350545576767429</v>
      </c>
      <c r="H11" s="32">
        <v>68526.02394896999</v>
      </c>
      <c r="I11" s="33">
        <v>14.727390482333313</v>
      </c>
      <c r="J11" s="34">
        <v>-11239.813235109992</v>
      </c>
      <c r="K11" s="26">
        <v>-16.40225506660078</v>
      </c>
    </row>
    <row r="12" spans="1:11" s="27" customFormat="1" ht="21">
      <c r="A12" s="28" t="s">
        <v>25</v>
      </c>
      <c r="B12" s="29" t="s">
        <v>26</v>
      </c>
      <c r="C12" s="30">
        <v>13</v>
      </c>
      <c r="D12" s="30">
        <v>86835</v>
      </c>
      <c r="E12" s="30">
        <v>314</v>
      </c>
      <c r="F12" s="58">
        <v>51698.714793110004</v>
      </c>
      <c r="G12" s="33">
        <v>11.145916711124396</v>
      </c>
      <c r="H12" s="32">
        <v>51662.02290866</v>
      </c>
      <c r="I12" s="33">
        <v>11.103034156040819</v>
      </c>
      <c r="J12" s="34">
        <v>36.69188445000327</v>
      </c>
      <c r="K12" s="26">
        <v>0.07102293403197861</v>
      </c>
    </row>
    <row r="13" spans="1:11" s="27" customFormat="1" ht="21">
      <c r="A13" s="28" t="s">
        <v>27</v>
      </c>
      <c r="B13" s="29" t="s">
        <v>28</v>
      </c>
      <c r="C13" s="30">
        <v>41</v>
      </c>
      <c r="D13" s="30">
        <v>183037</v>
      </c>
      <c r="E13" s="30">
        <v>827</v>
      </c>
      <c r="F13" s="58">
        <v>36151.67292518</v>
      </c>
      <c r="G13" s="33">
        <v>7.794072580031879</v>
      </c>
      <c r="H13" s="32">
        <v>41282.78140908</v>
      </c>
      <c r="I13" s="33">
        <v>8.872361286583446</v>
      </c>
      <c r="J13" s="34">
        <v>-5131.108483900003</v>
      </c>
      <c r="K13" s="26">
        <v>-12.429173395694297</v>
      </c>
    </row>
    <row r="14" spans="1:11" s="27" customFormat="1" ht="21">
      <c r="A14" s="28" t="s">
        <v>29</v>
      </c>
      <c r="B14" s="29" t="s">
        <v>30</v>
      </c>
      <c r="C14" s="30">
        <v>27</v>
      </c>
      <c r="D14" s="30">
        <v>111853</v>
      </c>
      <c r="E14" s="30">
        <v>687</v>
      </c>
      <c r="F14" s="58">
        <v>16246.598390859997</v>
      </c>
      <c r="G14" s="33">
        <v>3.502664103513585</v>
      </c>
      <c r="H14" s="32">
        <v>16468.41007662</v>
      </c>
      <c r="I14" s="33">
        <v>3.5393372013264304</v>
      </c>
      <c r="J14" s="34">
        <v>-221.81168576000164</v>
      </c>
      <c r="K14" s="26">
        <v>-1.3468919265916568</v>
      </c>
    </row>
    <row r="15" spans="1:11" s="27" customFormat="1" ht="21">
      <c r="A15" s="28" t="s">
        <v>31</v>
      </c>
      <c r="B15" s="29" t="s">
        <v>32</v>
      </c>
      <c r="C15" s="30">
        <v>46</v>
      </c>
      <c r="D15" s="30">
        <v>248575</v>
      </c>
      <c r="E15" s="30">
        <v>405</v>
      </c>
      <c r="F15" s="58">
        <v>12464.015747790001</v>
      </c>
      <c r="G15" s="33">
        <v>2.6871631522554744</v>
      </c>
      <c r="H15" s="32">
        <v>12970.186506460002</v>
      </c>
      <c r="I15" s="33">
        <v>2.787510354483337</v>
      </c>
      <c r="J15" s="34">
        <v>-506.1707586700013</v>
      </c>
      <c r="K15" s="26">
        <v>-3.902571165170949</v>
      </c>
    </row>
    <row r="16" spans="1:11" s="27" customFormat="1" ht="21">
      <c r="A16" s="28" t="s">
        <v>33</v>
      </c>
      <c r="B16" s="29" t="s">
        <v>34</v>
      </c>
      <c r="C16" s="30">
        <v>34</v>
      </c>
      <c r="D16" s="30">
        <v>70940</v>
      </c>
      <c r="E16" s="30">
        <v>487</v>
      </c>
      <c r="F16" s="58">
        <v>10369.00674721</v>
      </c>
      <c r="G16" s="33">
        <v>2.2354924304016177</v>
      </c>
      <c r="H16" s="32">
        <v>10719.16692416</v>
      </c>
      <c r="I16" s="33">
        <v>2.3037285375695418</v>
      </c>
      <c r="J16" s="34">
        <v>-350.16017694999937</v>
      </c>
      <c r="K16" s="26">
        <v>-3.2666734218008218</v>
      </c>
    </row>
    <row r="17" spans="1:11" s="27" customFormat="1" ht="21">
      <c r="A17" s="28" t="s">
        <v>35</v>
      </c>
      <c r="B17" s="29" t="s">
        <v>36</v>
      </c>
      <c r="C17" s="30">
        <v>8</v>
      </c>
      <c r="D17" s="30">
        <v>26045</v>
      </c>
      <c r="E17" s="30">
        <v>216</v>
      </c>
      <c r="F17" s="58">
        <v>9875.597905859999</v>
      </c>
      <c r="G17" s="33">
        <v>2.1291165974195487</v>
      </c>
      <c r="H17" s="32">
        <v>9886.092377170002</v>
      </c>
      <c r="I17" s="33">
        <v>2.1246868619055466</v>
      </c>
      <c r="J17" s="34">
        <v>-10.494471310003064</v>
      </c>
      <c r="K17" s="26">
        <v>-0.10615388678987053</v>
      </c>
    </row>
    <row r="18" spans="1:11" s="27" customFormat="1" ht="21">
      <c r="A18" s="28" t="s">
        <v>37</v>
      </c>
      <c r="B18" s="29" t="s">
        <v>38</v>
      </c>
      <c r="C18" s="30">
        <v>27</v>
      </c>
      <c r="D18" s="30">
        <v>68691</v>
      </c>
      <c r="E18" s="30">
        <v>439</v>
      </c>
      <c r="F18" s="58">
        <v>8929.89153624</v>
      </c>
      <c r="G18" s="33">
        <v>1.9252282711594708</v>
      </c>
      <c r="H18" s="32">
        <v>8929.14272055</v>
      </c>
      <c r="I18" s="33">
        <v>1.9190223500483785</v>
      </c>
      <c r="J18" s="34">
        <v>0.7488156899999012</v>
      </c>
      <c r="K18" s="26">
        <v>0.008386199139549392</v>
      </c>
    </row>
    <row r="19" spans="1:11" s="27" customFormat="1" ht="21">
      <c r="A19" s="28" t="s">
        <v>39</v>
      </c>
      <c r="B19" s="29" t="s">
        <v>40</v>
      </c>
      <c r="C19" s="30">
        <v>9</v>
      </c>
      <c r="D19" s="30">
        <v>27653</v>
      </c>
      <c r="E19" s="30">
        <v>21</v>
      </c>
      <c r="F19" s="58">
        <v>6164.44673745</v>
      </c>
      <c r="G19" s="33">
        <v>1.3290158213940193</v>
      </c>
      <c r="H19" s="32">
        <v>6217.548961660001</v>
      </c>
      <c r="I19" s="33">
        <v>1.3362554271291442</v>
      </c>
      <c r="J19" s="34">
        <v>-53.10222421000071</v>
      </c>
      <c r="K19" s="26">
        <v>-0.8540700610071777</v>
      </c>
    </row>
    <row r="20" spans="1:11" s="27" customFormat="1" ht="21">
      <c r="A20" s="28" t="s">
        <v>41</v>
      </c>
      <c r="B20" s="29" t="s">
        <v>42</v>
      </c>
      <c r="C20" s="30">
        <v>4</v>
      </c>
      <c r="D20" s="30">
        <v>8697</v>
      </c>
      <c r="E20" s="30">
        <v>6</v>
      </c>
      <c r="F20" s="58">
        <v>4753.360687879999</v>
      </c>
      <c r="G20" s="33">
        <v>1.0247945724968828</v>
      </c>
      <c r="H20" s="32">
        <v>4757.11446478</v>
      </c>
      <c r="I20" s="33">
        <v>1.0223835888120891</v>
      </c>
      <c r="J20" s="34">
        <v>-3.7537769000009575</v>
      </c>
      <c r="K20" s="26">
        <v>-0.07890869407899682</v>
      </c>
    </row>
    <row r="21" spans="1:11" s="27" customFormat="1" ht="21">
      <c r="A21" s="28" t="s">
        <v>43</v>
      </c>
      <c r="B21" s="29" t="s">
        <v>44</v>
      </c>
      <c r="C21" s="30">
        <v>30</v>
      </c>
      <c r="D21" s="30">
        <v>42168</v>
      </c>
      <c r="E21" s="30">
        <v>301</v>
      </c>
      <c r="F21" s="58">
        <v>4242.190974850001</v>
      </c>
      <c r="G21" s="33">
        <v>0.9145896076446225</v>
      </c>
      <c r="H21" s="32">
        <v>4070.64460092</v>
      </c>
      <c r="I21" s="33">
        <v>0.8748497154481671</v>
      </c>
      <c r="J21" s="34">
        <v>171.5463739300012</v>
      </c>
      <c r="K21" s="26">
        <v>4.214231178306018</v>
      </c>
    </row>
    <row r="22" spans="1:11" s="27" customFormat="1" ht="21">
      <c r="A22" s="28" t="s">
        <v>45</v>
      </c>
      <c r="B22" s="29" t="s">
        <v>46</v>
      </c>
      <c r="C22" s="30">
        <v>22</v>
      </c>
      <c r="D22" s="30">
        <v>35585</v>
      </c>
      <c r="E22" s="30">
        <v>280</v>
      </c>
      <c r="F22" s="58">
        <v>3993.1104595</v>
      </c>
      <c r="G22" s="33">
        <v>0.8608894201338675</v>
      </c>
      <c r="H22" s="32">
        <v>4007.48844549</v>
      </c>
      <c r="I22" s="33">
        <v>0.8612763996656377</v>
      </c>
      <c r="J22" s="34">
        <v>-14.377985989999615</v>
      </c>
      <c r="K22" s="26">
        <v>-0.3587779774182631</v>
      </c>
    </row>
    <row r="23" spans="1:11" s="39" customFormat="1" ht="21">
      <c r="A23" s="28" t="s">
        <v>47</v>
      </c>
      <c r="B23" s="29" t="s">
        <v>48</v>
      </c>
      <c r="C23" s="35">
        <v>1</v>
      </c>
      <c r="D23" s="35">
        <v>31971</v>
      </c>
      <c r="E23" s="35">
        <v>2</v>
      </c>
      <c r="F23" s="59">
        <v>1479.9128559199999</v>
      </c>
      <c r="G23" s="38">
        <v>0.3190598740764999</v>
      </c>
      <c r="H23" s="32">
        <v>1492.20823086</v>
      </c>
      <c r="I23" s="33">
        <v>0.320700546017267</v>
      </c>
      <c r="J23" s="34">
        <v>-12.295374940000102</v>
      </c>
      <c r="K23" s="26">
        <v>-0.8239717946679562</v>
      </c>
    </row>
    <row r="24" spans="1:12" s="27" customFormat="1" ht="24" thickBot="1">
      <c r="A24" s="65" t="s">
        <v>49</v>
      </c>
      <c r="B24" s="66"/>
      <c r="C24" s="40">
        <v>515</v>
      </c>
      <c r="D24" s="40">
        <v>2079206</v>
      </c>
      <c r="E24" s="40">
        <v>9864</v>
      </c>
      <c r="F24" s="42">
        <v>463835.46668271</v>
      </c>
      <c r="G24" s="42">
        <v>100</v>
      </c>
      <c r="H24" s="44">
        <v>465296.44223919004</v>
      </c>
      <c r="I24" s="44">
        <v>100</v>
      </c>
      <c r="J24" s="45">
        <v>-1460.975556480006</v>
      </c>
      <c r="K24" s="46">
        <v>-0.31398812108883</v>
      </c>
      <c r="L24" s="47"/>
    </row>
    <row r="25" ht="21">
      <c r="B25" s="48" t="s">
        <v>50</v>
      </c>
    </row>
    <row r="26" spans="2:8" ht="21">
      <c r="B26" s="48" t="s">
        <v>51</v>
      </c>
      <c r="C26" s="50"/>
      <c r="D26" s="51"/>
      <c r="H26" s="52"/>
    </row>
    <row r="27" spans="2:10" ht="21">
      <c r="B27" s="48" t="s">
        <v>55</v>
      </c>
      <c r="D27" s="53"/>
      <c r="F27" s="1"/>
      <c r="G27" s="54"/>
      <c r="H27" s="54"/>
      <c r="J27" s="56"/>
    </row>
    <row r="28" spans="2:8" ht="20.25">
      <c r="B28" s="50"/>
      <c r="F28" s="1"/>
      <c r="H28" s="1"/>
    </row>
    <row r="30" spans="6:8" ht="20.25">
      <c r="F30" s="1"/>
      <c r="H30" s="1"/>
    </row>
    <row r="31" spans="6:8" ht="20.25">
      <c r="F31" s="1"/>
      <c r="H31" s="1"/>
    </row>
    <row r="32" spans="2:8" ht="20.25">
      <c r="B32" s="50"/>
      <c r="F32" s="1"/>
      <c r="H32" s="1"/>
    </row>
    <row r="33" spans="6:8" ht="20.25">
      <c r="F33" s="1"/>
      <c r="H33" s="1"/>
    </row>
    <row r="34" spans="6:8" ht="20.25">
      <c r="F34" s="1"/>
      <c r="H34" s="1"/>
    </row>
    <row r="35" spans="6:8" ht="20.25">
      <c r="F35" s="1"/>
      <c r="H35" s="1"/>
    </row>
    <row r="36" spans="6:8" ht="20.25">
      <c r="F36" s="1"/>
      <c r="H36" s="1"/>
    </row>
    <row r="37" spans="6:8" ht="20.25">
      <c r="F37" s="1"/>
      <c r="H37" s="1"/>
    </row>
    <row r="38" spans="6:8" ht="20.25">
      <c r="F38" s="1"/>
      <c r="H38" s="1"/>
    </row>
    <row r="39" spans="6:8" ht="20.25">
      <c r="F39" s="1"/>
      <c r="H39" s="1"/>
    </row>
  </sheetData>
  <sheetProtection/>
  <mergeCells count="10">
    <mergeCell ref="A1:K1"/>
    <mergeCell ref="A2:K2"/>
    <mergeCell ref="A24:B24"/>
    <mergeCell ref="J5:K5"/>
    <mergeCell ref="F5:G5"/>
    <mergeCell ref="H4:I4"/>
    <mergeCell ref="H5:I5"/>
    <mergeCell ref="A5:B5"/>
    <mergeCell ref="J4:K4"/>
    <mergeCell ref="F4:G4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8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0" zoomScaleNormal="70" zoomScaleSheetLayoutView="75" zoomScalePageLayoutView="0" workbookViewId="0" topLeftCell="A11">
      <selection activeCell="K24" sqref="K24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10.57421875" style="1" customWidth="1"/>
    <col min="6" max="6" width="15.421875" style="4" customWidth="1"/>
    <col min="7" max="7" width="10.8515625" style="1" customWidth="1"/>
    <col min="8" max="8" width="15.421875" style="4" customWidth="1"/>
    <col min="9" max="9" width="10.8515625" style="1" customWidth="1"/>
    <col min="10" max="10" width="15.00390625" style="1" customWidth="1"/>
    <col min="11" max="11" width="10.421875" style="1" customWidth="1"/>
    <col min="12" max="16384" width="9.140625" style="1" customWidth="1"/>
  </cols>
  <sheetData>
    <row r="1" spans="1:11" ht="26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6.2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21" thickBot="1"/>
    <row r="4" spans="1:11" ht="21.75">
      <c r="A4" s="5"/>
      <c r="B4" s="6"/>
      <c r="C4" s="7" t="s">
        <v>2</v>
      </c>
      <c r="D4" s="7" t="s">
        <v>2</v>
      </c>
      <c r="E4" s="7" t="s">
        <v>2</v>
      </c>
      <c r="F4" s="71" t="s">
        <v>3</v>
      </c>
      <c r="G4" s="72"/>
      <c r="H4" s="71" t="s">
        <v>3</v>
      </c>
      <c r="I4" s="72"/>
      <c r="J4" s="71" t="s">
        <v>3</v>
      </c>
      <c r="K4" s="75"/>
    </row>
    <row r="5" spans="1:11" ht="21.75">
      <c r="A5" s="73" t="s">
        <v>4</v>
      </c>
      <c r="B5" s="74"/>
      <c r="C5" s="9" t="s">
        <v>5</v>
      </c>
      <c r="D5" s="9" t="s">
        <v>6</v>
      </c>
      <c r="E5" s="9" t="s">
        <v>7</v>
      </c>
      <c r="F5" s="76" t="s">
        <v>57</v>
      </c>
      <c r="G5" s="70"/>
      <c r="H5" s="76" t="s">
        <v>54</v>
      </c>
      <c r="I5" s="70"/>
      <c r="J5" s="67" t="s">
        <v>10</v>
      </c>
      <c r="K5" s="68"/>
    </row>
    <row r="6" spans="1:11" ht="21.75" thickBot="1">
      <c r="A6" s="11"/>
      <c r="B6" s="12"/>
      <c r="C6" s="13" t="s">
        <v>11</v>
      </c>
      <c r="D6" s="14" t="s">
        <v>12</v>
      </c>
      <c r="E6" s="13" t="s">
        <v>12</v>
      </c>
      <c r="F6" s="16" t="s">
        <v>13</v>
      </c>
      <c r="G6" s="17" t="s">
        <v>14</v>
      </c>
      <c r="H6" s="16" t="s">
        <v>13</v>
      </c>
      <c r="I6" s="17" t="s">
        <v>14</v>
      </c>
      <c r="J6" s="17" t="s">
        <v>13</v>
      </c>
      <c r="K6" s="18" t="s">
        <v>14</v>
      </c>
    </row>
    <row r="7" spans="1:11" s="27" customFormat="1" ht="21">
      <c r="A7" s="19" t="s">
        <v>15</v>
      </c>
      <c r="B7" s="20" t="s">
        <v>24</v>
      </c>
      <c r="C7" s="21">
        <v>78</v>
      </c>
      <c r="D7" s="21">
        <v>328391</v>
      </c>
      <c r="E7" s="21">
        <v>1880</v>
      </c>
      <c r="F7" s="57">
        <v>64447.704032830006</v>
      </c>
      <c r="G7" s="24">
        <f aca="true" t="shared" si="0" ref="G7:G23">F7*100/$F$24</f>
        <v>13.816888357048278</v>
      </c>
      <c r="H7" s="23">
        <v>64092.44879279</v>
      </c>
      <c r="I7" s="24">
        <v>13.817927561937152</v>
      </c>
      <c r="J7" s="25">
        <f aca="true" t="shared" si="1" ref="J7:J23">F7-H7</f>
        <v>355.2552400400091</v>
      </c>
      <c r="K7" s="26">
        <f aca="true" t="shared" si="2" ref="K7:K24">J7*100/H7</f>
        <v>0.5542856400892785</v>
      </c>
    </row>
    <row r="8" spans="1:11" s="27" customFormat="1" ht="21">
      <c r="A8" s="28" t="s">
        <v>17</v>
      </c>
      <c r="B8" s="29" t="s">
        <v>18</v>
      </c>
      <c r="C8" s="30">
        <v>30</v>
      </c>
      <c r="D8" s="30">
        <v>92010</v>
      </c>
      <c r="E8" s="30">
        <v>204</v>
      </c>
      <c r="F8" s="58">
        <v>59407.13944701999</v>
      </c>
      <c r="G8" s="33">
        <f t="shared" si="0"/>
        <v>12.73624601014402</v>
      </c>
      <c r="H8" s="32">
        <v>59114.725332509995</v>
      </c>
      <c r="I8" s="33">
        <v>12.744761791350435</v>
      </c>
      <c r="J8" s="34">
        <f t="shared" si="1"/>
        <v>292.41411450999294</v>
      </c>
      <c r="K8" s="26">
        <f t="shared" si="2"/>
        <v>0.4946552874350928</v>
      </c>
    </row>
    <row r="9" spans="1:11" s="27" customFormat="1" ht="21">
      <c r="A9" s="28" t="s">
        <v>19</v>
      </c>
      <c r="B9" s="29" t="s">
        <v>22</v>
      </c>
      <c r="C9" s="30">
        <v>44</v>
      </c>
      <c r="D9" s="30">
        <v>184658</v>
      </c>
      <c r="E9" s="30">
        <v>894</v>
      </c>
      <c r="F9" s="58">
        <v>59120.92262741</v>
      </c>
      <c r="G9" s="33">
        <f t="shared" si="0"/>
        <v>12.67488423004948</v>
      </c>
      <c r="H9" s="32">
        <v>58775.093742590005</v>
      </c>
      <c r="I9" s="33">
        <v>12.671539363503554</v>
      </c>
      <c r="J9" s="34">
        <f t="shared" si="1"/>
        <v>345.82888481999544</v>
      </c>
      <c r="K9" s="26">
        <f t="shared" si="2"/>
        <v>0.5883935912285897</v>
      </c>
    </row>
    <row r="10" spans="1:11" s="27" customFormat="1" ht="21">
      <c r="A10" s="28" t="s">
        <v>21</v>
      </c>
      <c r="B10" s="29" t="s">
        <v>20</v>
      </c>
      <c r="C10" s="30">
        <v>43</v>
      </c>
      <c r="D10" s="30">
        <v>174590</v>
      </c>
      <c r="E10" s="30">
        <v>554</v>
      </c>
      <c r="F10" s="58">
        <v>58485.236683929994</v>
      </c>
      <c r="G10" s="33">
        <f t="shared" si="0"/>
        <v>12.538600062242136</v>
      </c>
      <c r="H10" s="32">
        <v>58198.46833911</v>
      </c>
      <c r="I10" s="33">
        <v>12.547222564789571</v>
      </c>
      <c r="J10" s="34">
        <f t="shared" si="1"/>
        <v>286.76834481999686</v>
      </c>
      <c r="K10" s="26">
        <f t="shared" si="2"/>
        <v>0.49274208240165224</v>
      </c>
    </row>
    <row r="11" spans="1:11" s="27" customFormat="1" ht="21">
      <c r="A11" s="28" t="s">
        <v>23</v>
      </c>
      <c r="B11" s="29" t="s">
        <v>16</v>
      </c>
      <c r="C11" s="30">
        <v>59</v>
      </c>
      <c r="D11" s="30">
        <v>354755</v>
      </c>
      <c r="E11" s="30">
        <v>2390</v>
      </c>
      <c r="F11" s="58">
        <v>57610.1438539</v>
      </c>
      <c r="G11" s="33">
        <f t="shared" si="0"/>
        <v>12.35098965600612</v>
      </c>
      <c r="H11" s="32">
        <v>57286.21071386</v>
      </c>
      <c r="I11" s="33">
        <v>12.350545576767429</v>
      </c>
      <c r="J11" s="34">
        <f t="shared" si="1"/>
        <v>323.9331400400042</v>
      </c>
      <c r="K11" s="26">
        <f t="shared" si="2"/>
        <v>0.5654644215481874</v>
      </c>
    </row>
    <row r="12" spans="1:11" s="27" customFormat="1" ht="21">
      <c r="A12" s="28" t="s">
        <v>25</v>
      </c>
      <c r="B12" s="29" t="s">
        <v>26</v>
      </c>
      <c r="C12" s="30">
        <v>13</v>
      </c>
      <c r="D12" s="30">
        <v>86699</v>
      </c>
      <c r="E12" s="30">
        <v>319</v>
      </c>
      <c r="F12" s="58">
        <v>52108.510679449995</v>
      </c>
      <c r="G12" s="33">
        <f t="shared" si="0"/>
        <v>11.17149920722169</v>
      </c>
      <c r="H12" s="32">
        <v>51698.714793110004</v>
      </c>
      <c r="I12" s="33">
        <v>11.145916711124396</v>
      </c>
      <c r="J12" s="34">
        <f t="shared" si="1"/>
        <v>409.79588633999083</v>
      </c>
      <c r="K12" s="26">
        <f t="shared" si="2"/>
        <v>0.7926616512227209</v>
      </c>
    </row>
    <row r="13" spans="1:11" s="27" customFormat="1" ht="21">
      <c r="A13" s="28" t="s">
        <v>27</v>
      </c>
      <c r="B13" s="29" t="s">
        <v>28</v>
      </c>
      <c r="C13" s="30">
        <v>41</v>
      </c>
      <c r="D13" s="30">
        <v>182771</v>
      </c>
      <c r="E13" s="30">
        <v>828</v>
      </c>
      <c r="F13" s="58">
        <v>36297.507279740006</v>
      </c>
      <c r="G13" s="33">
        <f t="shared" si="0"/>
        <v>7.781791659604172</v>
      </c>
      <c r="H13" s="32">
        <v>36151.67292518</v>
      </c>
      <c r="I13" s="33">
        <v>7.794072580031879</v>
      </c>
      <c r="J13" s="34">
        <f t="shared" si="1"/>
        <v>145.83435456000734</v>
      </c>
      <c r="K13" s="26">
        <f t="shared" si="2"/>
        <v>0.4033958673553728</v>
      </c>
    </row>
    <row r="14" spans="1:11" s="27" customFormat="1" ht="21">
      <c r="A14" s="28" t="s">
        <v>29</v>
      </c>
      <c r="B14" s="29" t="s">
        <v>30</v>
      </c>
      <c r="C14" s="30">
        <v>27</v>
      </c>
      <c r="D14" s="30">
        <v>111412</v>
      </c>
      <c r="E14" s="30">
        <v>687</v>
      </c>
      <c r="F14" s="58">
        <v>16333.058274210001</v>
      </c>
      <c r="G14" s="33">
        <f t="shared" si="0"/>
        <v>3.5016304473618587</v>
      </c>
      <c r="H14" s="32">
        <v>16246.598390859997</v>
      </c>
      <c r="I14" s="33">
        <v>3.502664103513585</v>
      </c>
      <c r="J14" s="34">
        <f t="shared" si="1"/>
        <v>86.45988335000402</v>
      </c>
      <c r="K14" s="26">
        <f t="shared" si="2"/>
        <v>0.5321722201162096</v>
      </c>
    </row>
    <row r="15" spans="1:11" s="27" customFormat="1" ht="21">
      <c r="A15" s="28" t="s">
        <v>31</v>
      </c>
      <c r="B15" s="29" t="s">
        <v>32</v>
      </c>
      <c r="C15" s="30">
        <v>46</v>
      </c>
      <c r="D15" s="30">
        <v>247660</v>
      </c>
      <c r="E15" s="30">
        <v>417</v>
      </c>
      <c r="F15" s="58">
        <v>12447.880129849998</v>
      </c>
      <c r="G15" s="33">
        <f t="shared" si="0"/>
        <v>2.66869041523099</v>
      </c>
      <c r="H15" s="32">
        <v>12464.015747790001</v>
      </c>
      <c r="I15" s="33">
        <v>2.6871631522554744</v>
      </c>
      <c r="J15" s="34">
        <f t="shared" si="1"/>
        <v>-16.135617940002703</v>
      </c>
      <c r="K15" s="26">
        <f t="shared" si="2"/>
        <v>-0.12945761836720815</v>
      </c>
    </row>
    <row r="16" spans="1:11" s="27" customFormat="1" ht="21">
      <c r="A16" s="28" t="s">
        <v>33</v>
      </c>
      <c r="B16" s="29" t="s">
        <v>34</v>
      </c>
      <c r="C16" s="30">
        <v>34</v>
      </c>
      <c r="D16" s="30">
        <v>70837</v>
      </c>
      <c r="E16" s="30">
        <v>503</v>
      </c>
      <c r="F16" s="58">
        <v>10497.27345199</v>
      </c>
      <c r="G16" s="33">
        <f t="shared" si="0"/>
        <v>2.2505015115149587</v>
      </c>
      <c r="H16" s="32">
        <v>10369.00674721</v>
      </c>
      <c r="I16" s="33">
        <v>2.2354924304016177</v>
      </c>
      <c r="J16" s="34">
        <f t="shared" si="1"/>
        <v>128.2667047800005</v>
      </c>
      <c r="K16" s="26">
        <f t="shared" si="2"/>
        <v>1.2370201689232516</v>
      </c>
    </row>
    <row r="17" spans="1:11" s="27" customFormat="1" ht="21">
      <c r="A17" s="28" t="s">
        <v>35</v>
      </c>
      <c r="B17" s="29" t="s">
        <v>36</v>
      </c>
      <c r="C17" s="30">
        <v>8</v>
      </c>
      <c r="D17" s="30">
        <v>26033</v>
      </c>
      <c r="E17" s="30">
        <v>217</v>
      </c>
      <c r="F17" s="58">
        <v>9901.620361530002</v>
      </c>
      <c r="G17" s="33">
        <f t="shared" si="0"/>
        <v>2.1227999529578976</v>
      </c>
      <c r="H17" s="32">
        <v>9875.597905859999</v>
      </c>
      <c r="I17" s="33">
        <v>2.1291165974195487</v>
      </c>
      <c r="J17" s="34">
        <f t="shared" si="1"/>
        <v>26.022455670003183</v>
      </c>
      <c r="K17" s="26">
        <f t="shared" si="2"/>
        <v>0.26350258402645105</v>
      </c>
    </row>
    <row r="18" spans="1:11" s="27" customFormat="1" ht="21">
      <c r="A18" s="28" t="s">
        <v>37</v>
      </c>
      <c r="B18" s="29" t="s">
        <v>38</v>
      </c>
      <c r="C18" s="30">
        <v>27</v>
      </c>
      <c r="D18" s="30">
        <v>68390</v>
      </c>
      <c r="E18" s="30">
        <v>442</v>
      </c>
      <c r="F18" s="58">
        <v>8978.678669730001</v>
      </c>
      <c r="G18" s="33">
        <f t="shared" si="0"/>
        <v>1.92493127001506</v>
      </c>
      <c r="H18" s="32">
        <v>8929.89153624</v>
      </c>
      <c r="I18" s="33">
        <v>1.9252282711594708</v>
      </c>
      <c r="J18" s="34">
        <f t="shared" si="1"/>
        <v>48.787133490001</v>
      </c>
      <c r="K18" s="26">
        <f t="shared" si="2"/>
        <v>0.5463351183159297</v>
      </c>
    </row>
    <row r="19" spans="1:11" s="27" customFormat="1" ht="21">
      <c r="A19" s="28" t="s">
        <v>39</v>
      </c>
      <c r="B19" s="29" t="s">
        <v>40</v>
      </c>
      <c r="C19" s="30">
        <v>9</v>
      </c>
      <c r="D19" s="30">
        <v>27736</v>
      </c>
      <c r="E19" s="30">
        <v>21</v>
      </c>
      <c r="F19" s="58">
        <v>6239.71322429</v>
      </c>
      <c r="G19" s="33">
        <f t="shared" si="0"/>
        <v>1.3377268018127546</v>
      </c>
      <c r="H19" s="32">
        <v>6164.44673745</v>
      </c>
      <c r="I19" s="33">
        <v>1.3290158213940193</v>
      </c>
      <c r="J19" s="34">
        <f t="shared" si="1"/>
        <v>75.26648683999974</v>
      </c>
      <c r="K19" s="26">
        <f t="shared" si="2"/>
        <v>1.220977162195981</v>
      </c>
    </row>
    <row r="20" spans="1:11" s="27" customFormat="1" ht="21">
      <c r="A20" s="28" t="s">
        <v>41</v>
      </c>
      <c r="B20" s="29" t="s">
        <v>42</v>
      </c>
      <c r="C20" s="30">
        <v>4</v>
      </c>
      <c r="D20" s="30">
        <v>8694</v>
      </c>
      <c r="E20" s="30">
        <v>6</v>
      </c>
      <c r="F20" s="58">
        <v>4777.8941067999995</v>
      </c>
      <c r="G20" s="33">
        <f t="shared" si="0"/>
        <v>1.0243286467090553</v>
      </c>
      <c r="H20" s="32">
        <v>4753.360687879999</v>
      </c>
      <c r="I20" s="33">
        <v>1.0247945724968828</v>
      </c>
      <c r="J20" s="34">
        <f t="shared" si="1"/>
        <v>24.53341892000026</v>
      </c>
      <c r="K20" s="26">
        <f t="shared" si="2"/>
        <v>0.5161278625995069</v>
      </c>
    </row>
    <row r="21" spans="1:11" s="27" customFormat="1" ht="21">
      <c r="A21" s="28" t="s">
        <v>43</v>
      </c>
      <c r="B21" s="29" t="s">
        <v>44</v>
      </c>
      <c r="C21" s="30">
        <v>30</v>
      </c>
      <c r="D21" s="30">
        <v>42545</v>
      </c>
      <c r="E21" s="30">
        <v>329</v>
      </c>
      <c r="F21" s="58">
        <v>4293.505414159999</v>
      </c>
      <c r="G21" s="33">
        <f t="shared" si="0"/>
        <v>0.9204809676014469</v>
      </c>
      <c r="H21" s="32">
        <v>4242.190974850001</v>
      </c>
      <c r="I21" s="33">
        <v>0.9145896076446225</v>
      </c>
      <c r="J21" s="34">
        <f t="shared" si="1"/>
        <v>51.314439309998306</v>
      </c>
      <c r="K21" s="26">
        <f t="shared" si="2"/>
        <v>1.2096211512922923</v>
      </c>
    </row>
    <row r="22" spans="1:11" s="27" customFormat="1" ht="21">
      <c r="A22" s="28" t="s">
        <v>45</v>
      </c>
      <c r="B22" s="29" t="s">
        <v>46</v>
      </c>
      <c r="C22" s="30">
        <v>22</v>
      </c>
      <c r="D22" s="30">
        <v>35861</v>
      </c>
      <c r="E22" s="30">
        <v>280</v>
      </c>
      <c r="F22" s="58">
        <v>3998.50172641</v>
      </c>
      <c r="G22" s="33">
        <f t="shared" si="0"/>
        <v>0.8572353783329306</v>
      </c>
      <c r="H22" s="32">
        <v>3993.1104595</v>
      </c>
      <c r="I22" s="33">
        <v>0.8608894201338675</v>
      </c>
      <c r="J22" s="34">
        <f t="shared" si="1"/>
        <v>5.391266910000013</v>
      </c>
      <c r="K22" s="26">
        <f t="shared" si="2"/>
        <v>0.1350142192328705</v>
      </c>
    </row>
    <row r="23" spans="1:11" s="39" customFormat="1" ht="21">
      <c r="A23" s="28" t="s">
        <v>47</v>
      </c>
      <c r="B23" s="29" t="s">
        <v>48</v>
      </c>
      <c r="C23" s="35">
        <v>1</v>
      </c>
      <c r="D23" s="35">
        <v>30933</v>
      </c>
      <c r="E23" s="35">
        <v>2</v>
      </c>
      <c r="F23" s="59">
        <v>1496.22977266</v>
      </c>
      <c r="G23" s="38">
        <f t="shared" si="0"/>
        <v>0.32077542614712673</v>
      </c>
      <c r="H23" s="32">
        <v>1479.9128559199999</v>
      </c>
      <c r="I23" s="33">
        <v>0.3190598740764999</v>
      </c>
      <c r="J23" s="34">
        <f t="shared" si="1"/>
        <v>16.316916740000124</v>
      </c>
      <c r="K23" s="26">
        <f t="shared" si="2"/>
        <v>1.1025592942671332</v>
      </c>
    </row>
    <row r="24" spans="1:12" s="27" customFormat="1" ht="24" thickBot="1">
      <c r="A24" s="65" t="s">
        <v>49</v>
      </c>
      <c r="B24" s="66"/>
      <c r="C24" s="40">
        <f>SUM(C7:C23)</f>
        <v>516</v>
      </c>
      <c r="D24" s="40">
        <f>SUM(D7:D23)</f>
        <v>2073975</v>
      </c>
      <c r="E24" s="40">
        <f>SUM(E7:E23)</f>
        <v>9973</v>
      </c>
      <c r="F24" s="42">
        <f>SUM(F7:F23)</f>
        <v>466441.5197359101</v>
      </c>
      <c r="G24" s="42">
        <f>SUM(G7:G23)</f>
        <v>99.99999999999994</v>
      </c>
      <c r="H24" s="44">
        <v>463835.46668271</v>
      </c>
      <c r="I24" s="44">
        <v>100</v>
      </c>
      <c r="J24" s="45">
        <f>SUM(J7:J23)</f>
        <v>2606.053053200001</v>
      </c>
      <c r="K24" s="46">
        <f t="shared" si="2"/>
        <v>0.5618485951145884</v>
      </c>
      <c r="L24" s="47"/>
    </row>
    <row r="25" ht="21">
      <c r="B25" s="48" t="s">
        <v>50</v>
      </c>
    </row>
    <row r="26" spans="2:8" ht="21">
      <c r="B26" s="48" t="s">
        <v>51</v>
      </c>
      <c r="C26" s="50"/>
      <c r="D26" s="51"/>
      <c r="H26" s="52"/>
    </row>
    <row r="27" spans="2:10" ht="21">
      <c r="B27" s="48" t="s">
        <v>58</v>
      </c>
      <c r="D27" s="53"/>
      <c r="F27" s="1"/>
      <c r="G27" s="54"/>
      <c r="H27" s="54"/>
      <c r="J27" s="56"/>
    </row>
    <row r="28" spans="2:8" ht="20.25">
      <c r="B28" s="50"/>
      <c r="F28" s="1"/>
      <c r="H28" s="1"/>
    </row>
    <row r="30" spans="6:8" ht="20.25">
      <c r="F30" s="1"/>
      <c r="H30" s="1"/>
    </row>
    <row r="31" spans="6:8" ht="20.25">
      <c r="F31" s="1"/>
      <c r="H31" s="1"/>
    </row>
    <row r="32" spans="2:8" ht="20.25">
      <c r="B32" s="50"/>
      <c r="F32" s="1"/>
      <c r="H32" s="1"/>
    </row>
    <row r="33" spans="6:8" ht="20.25">
      <c r="F33" s="1"/>
      <c r="H33" s="1"/>
    </row>
    <row r="34" spans="6:8" ht="20.25">
      <c r="F34" s="1"/>
      <c r="H34" s="1"/>
    </row>
    <row r="35" spans="6:8" ht="20.25">
      <c r="F35" s="1"/>
      <c r="H35" s="1"/>
    </row>
    <row r="36" spans="6:8" ht="20.25">
      <c r="F36" s="1"/>
      <c r="H36" s="1"/>
    </row>
    <row r="37" spans="6:8" ht="20.25">
      <c r="F37" s="1"/>
      <c r="H37" s="1"/>
    </row>
    <row r="38" spans="6:8" ht="20.25">
      <c r="F38" s="1"/>
      <c r="H38" s="1"/>
    </row>
    <row r="39" spans="6:8" ht="20.25">
      <c r="F39" s="1"/>
      <c r="H39" s="1"/>
    </row>
  </sheetData>
  <sheetProtection/>
  <mergeCells count="10">
    <mergeCell ref="A1:K1"/>
    <mergeCell ref="A2:K2"/>
    <mergeCell ref="A24:B24"/>
    <mergeCell ref="J5:K5"/>
    <mergeCell ref="F5:G5"/>
    <mergeCell ref="H4:I4"/>
    <mergeCell ref="H5:I5"/>
    <mergeCell ref="A5:B5"/>
    <mergeCell ref="J4:K4"/>
    <mergeCell ref="F4:G4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8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0" zoomScaleNormal="70" zoomScaleSheetLayoutView="75" zoomScalePageLayoutView="0" workbookViewId="0" topLeftCell="A1">
      <selection activeCell="K24" sqref="K24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10.57421875" style="1" customWidth="1"/>
    <col min="6" max="6" width="15.421875" style="4" customWidth="1"/>
    <col min="7" max="7" width="10.8515625" style="1" customWidth="1"/>
    <col min="8" max="8" width="15.421875" style="4" customWidth="1"/>
    <col min="9" max="9" width="10.8515625" style="1" customWidth="1"/>
    <col min="10" max="10" width="15.00390625" style="1" customWidth="1"/>
    <col min="11" max="11" width="10.421875" style="1" customWidth="1"/>
    <col min="12" max="16384" width="9.140625" style="1" customWidth="1"/>
  </cols>
  <sheetData>
    <row r="1" spans="1:11" ht="26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6.25">
      <c r="A2" s="64" t="s">
        <v>60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21" thickBot="1"/>
    <row r="4" spans="1:11" ht="21.75">
      <c r="A4" s="5"/>
      <c r="B4" s="6"/>
      <c r="C4" s="7" t="s">
        <v>2</v>
      </c>
      <c r="D4" s="7" t="s">
        <v>2</v>
      </c>
      <c r="E4" s="7" t="s">
        <v>2</v>
      </c>
      <c r="F4" s="71" t="s">
        <v>3</v>
      </c>
      <c r="G4" s="72"/>
      <c r="H4" s="71" t="s">
        <v>3</v>
      </c>
      <c r="I4" s="72"/>
      <c r="J4" s="71" t="s">
        <v>3</v>
      </c>
      <c r="K4" s="75"/>
    </row>
    <row r="5" spans="1:11" ht="21.75">
      <c r="A5" s="73" t="s">
        <v>4</v>
      </c>
      <c r="B5" s="74"/>
      <c r="C5" s="9" t="s">
        <v>5</v>
      </c>
      <c r="D5" s="9" t="s">
        <v>6</v>
      </c>
      <c r="E5" s="9" t="s">
        <v>7</v>
      </c>
      <c r="F5" s="76" t="s">
        <v>61</v>
      </c>
      <c r="G5" s="70"/>
      <c r="H5" s="76" t="s">
        <v>57</v>
      </c>
      <c r="I5" s="70"/>
      <c r="J5" s="67" t="s">
        <v>10</v>
      </c>
      <c r="K5" s="68"/>
    </row>
    <row r="6" spans="1:11" ht="21.75" thickBot="1">
      <c r="A6" s="11"/>
      <c r="B6" s="12"/>
      <c r="C6" s="13" t="s">
        <v>11</v>
      </c>
      <c r="D6" s="14" t="s">
        <v>12</v>
      </c>
      <c r="E6" s="13" t="s">
        <v>12</v>
      </c>
      <c r="F6" s="16" t="s">
        <v>13</v>
      </c>
      <c r="G6" s="17" t="s">
        <v>14</v>
      </c>
      <c r="H6" s="16" t="s">
        <v>13</v>
      </c>
      <c r="I6" s="17" t="s">
        <v>14</v>
      </c>
      <c r="J6" s="17" t="s">
        <v>13</v>
      </c>
      <c r="K6" s="18" t="s">
        <v>14</v>
      </c>
    </row>
    <row r="7" spans="1:11" s="27" customFormat="1" ht="21">
      <c r="A7" s="19" t="s">
        <v>15</v>
      </c>
      <c r="B7" s="20" t="s">
        <v>24</v>
      </c>
      <c r="C7" s="21">
        <v>78</v>
      </c>
      <c r="D7" s="21">
        <v>325225</v>
      </c>
      <c r="E7" s="21">
        <v>1903</v>
      </c>
      <c r="F7" s="57">
        <v>64891.029704750006</v>
      </c>
      <c r="G7" s="24">
        <f aca="true" t="shared" si="0" ref="G7:G23">F7*100/$F$24</f>
        <v>13.767474082597982</v>
      </c>
      <c r="H7" s="23">
        <v>64447.704032830006</v>
      </c>
      <c r="I7" s="24">
        <v>13.816888357048278</v>
      </c>
      <c r="J7" s="25">
        <f aca="true" t="shared" si="1" ref="J7:J23">F7-H7</f>
        <v>443.3256719199999</v>
      </c>
      <c r="K7" s="26">
        <f aca="true" t="shared" si="2" ref="K7:K24">J7*100/H7</f>
        <v>0.6878843530161561</v>
      </c>
    </row>
    <row r="8" spans="1:11" s="27" customFormat="1" ht="21">
      <c r="A8" s="28" t="s">
        <v>17</v>
      </c>
      <c r="B8" s="29" t="s">
        <v>18</v>
      </c>
      <c r="C8" s="30">
        <v>33</v>
      </c>
      <c r="D8" s="30">
        <v>92460</v>
      </c>
      <c r="E8" s="30">
        <v>205</v>
      </c>
      <c r="F8" s="58">
        <v>60454.85405443001</v>
      </c>
      <c r="G8" s="33">
        <f t="shared" si="0"/>
        <v>12.82628184740739</v>
      </c>
      <c r="H8" s="32">
        <v>59407.13944701999</v>
      </c>
      <c r="I8" s="33">
        <v>12.73624601014402</v>
      </c>
      <c r="J8" s="34">
        <f t="shared" si="1"/>
        <v>1047.7146074100237</v>
      </c>
      <c r="K8" s="26">
        <f t="shared" si="2"/>
        <v>1.7636173314562442</v>
      </c>
    </row>
    <row r="9" spans="1:11" s="27" customFormat="1" ht="21">
      <c r="A9" s="28" t="s">
        <v>19</v>
      </c>
      <c r="B9" s="29" t="s">
        <v>22</v>
      </c>
      <c r="C9" s="30">
        <v>45</v>
      </c>
      <c r="D9" s="30">
        <v>185106</v>
      </c>
      <c r="E9" s="30">
        <v>905</v>
      </c>
      <c r="F9" s="58">
        <v>60108.850744170006</v>
      </c>
      <c r="G9" s="33">
        <f t="shared" si="0"/>
        <v>12.752872754838327</v>
      </c>
      <c r="H9" s="32">
        <v>59120.92262741</v>
      </c>
      <c r="I9" s="33">
        <v>12.67488423004948</v>
      </c>
      <c r="J9" s="34">
        <f t="shared" si="1"/>
        <v>987.9281167600057</v>
      </c>
      <c r="K9" s="26">
        <f t="shared" si="2"/>
        <v>1.6710295997680802</v>
      </c>
    </row>
    <row r="10" spans="1:11" s="27" customFormat="1" ht="21">
      <c r="A10" s="28" t="s">
        <v>21</v>
      </c>
      <c r="B10" s="29" t="s">
        <v>20</v>
      </c>
      <c r="C10" s="30">
        <v>43</v>
      </c>
      <c r="D10" s="30">
        <v>173346</v>
      </c>
      <c r="E10" s="30">
        <v>555</v>
      </c>
      <c r="F10" s="58">
        <v>58966.26183207</v>
      </c>
      <c r="G10" s="33">
        <f t="shared" si="0"/>
        <v>12.510457689058454</v>
      </c>
      <c r="H10" s="32">
        <v>58485.236683929994</v>
      </c>
      <c r="I10" s="33">
        <v>12.538600062242136</v>
      </c>
      <c r="J10" s="34">
        <f t="shared" si="1"/>
        <v>481.0251481400046</v>
      </c>
      <c r="K10" s="26">
        <f t="shared" si="2"/>
        <v>0.822472773324992</v>
      </c>
    </row>
    <row r="11" spans="1:11" s="27" customFormat="1" ht="21">
      <c r="A11" s="28" t="s">
        <v>23</v>
      </c>
      <c r="B11" s="29" t="s">
        <v>16</v>
      </c>
      <c r="C11" s="30">
        <v>59</v>
      </c>
      <c r="D11" s="30">
        <v>349503</v>
      </c>
      <c r="E11" s="30">
        <v>2397</v>
      </c>
      <c r="F11" s="58">
        <v>58005.55643892</v>
      </c>
      <c r="G11" s="33">
        <f t="shared" si="0"/>
        <v>12.306631572237928</v>
      </c>
      <c r="H11" s="32">
        <v>57610.1438539</v>
      </c>
      <c r="I11" s="33">
        <v>12.35098965600612</v>
      </c>
      <c r="J11" s="34">
        <f t="shared" si="1"/>
        <v>395.4125850199998</v>
      </c>
      <c r="K11" s="26">
        <f t="shared" si="2"/>
        <v>0.6863593085668572</v>
      </c>
    </row>
    <row r="12" spans="1:11" s="27" customFormat="1" ht="21">
      <c r="A12" s="28" t="s">
        <v>25</v>
      </c>
      <c r="B12" s="29" t="s">
        <v>26</v>
      </c>
      <c r="C12" s="30">
        <v>13</v>
      </c>
      <c r="D12" s="30">
        <v>86403</v>
      </c>
      <c r="E12" s="30">
        <v>318</v>
      </c>
      <c r="F12" s="58">
        <v>52586.63142019</v>
      </c>
      <c r="G12" s="33">
        <f t="shared" si="0"/>
        <v>11.156936304797194</v>
      </c>
      <c r="H12" s="32">
        <v>52108.510679449995</v>
      </c>
      <c r="I12" s="33">
        <v>11.17149920722169</v>
      </c>
      <c r="J12" s="34">
        <f t="shared" si="1"/>
        <v>478.120740740007</v>
      </c>
      <c r="K12" s="26">
        <f t="shared" si="2"/>
        <v>0.917548274755362</v>
      </c>
    </row>
    <row r="13" spans="1:11" s="27" customFormat="1" ht="21">
      <c r="A13" s="28" t="s">
        <v>27</v>
      </c>
      <c r="B13" s="29" t="s">
        <v>28</v>
      </c>
      <c r="C13" s="30">
        <v>41</v>
      </c>
      <c r="D13" s="30">
        <v>184380</v>
      </c>
      <c r="E13" s="30">
        <v>832</v>
      </c>
      <c r="F13" s="58">
        <v>36793.20491306</v>
      </c>
      <c r="G13" s="33">
        <f t="shared" si="0"/>
        <v>7.806155910316692</v>
      </c>
      <c r="H13" s="32">
        <v>36297.507279740006</v>
      </c>
      <c r="I13" s="33">
        <v>7.781791659604172</v>
      </c>
      <c r="J13" s="34">
        <f t="shared" si="1"/>
        <v>495.69763331999275</v>
      </c>
      <c r="K13" s="26">
        <f t="shared" si="2"/>
        <v>1.3656519978072261</v>
      </c>
    </row>
    <row r="14" spans="1:11" s="27" customFormat="1" ht="21">
      <c r="A14" s="28" t="s">
        <v>29</v>
      </c>
      <c r="B14" s="29" t="s">
        <v>30</v>
      </c>
      <c r="C14" s="30">
        <v>27</v>
      </c>
      <c r="D14" s="30">
        <v>110421</v>
      </c>
      <c r="E14" s="30">
        <v>692</v>
      </c>
      <c r="F14" s="58">
        <v>16442.04969714</v>
      </c>
      <c r="G14" s="33">
        <f t="shared" si="0"/>
        <v>3.4883942218225124</v>
      </c>
      <c r="H14" s="32">
        <v>16333.058274210001</v>
      </c>
      <c r="I14" s="33">
        <v>3.5016304473618587</v>
      </c>
      <c r="J14" s="34">
        <f t="shared" si="1"/>
        <v>108.9914229299975</v>
      </c>
      <c r="K14" s="26">
        <f t="shared" si="2"/>
        <v>0.6673056637659563</v>
      </c>
    </row>
    <row r="15" spans="1:11" s="27" customFormat="1" ht="21">
      <c r="A15" s="28" t="s">
        <v>31</v>
      </c>
      <c r="B15" s="29" t="s">
        <v>32</v>
      </c>
      <c r="C15" s="30">
        <v>45</v>
      </c>
      <c r="D15" s="30">
        <v>244551</v>
      </c>
      <c r="E15" s="30">
        <v>415</v>
      </c>
      <c r="F15" s="58">
        <v>12194.749145380001</v>
      </c>
      <c r="G15" s="33">
        <f t="shared" si="0"/>
        <v>2.5872742899395456</v>
      </c>
      <c r="H15" s="32">
        <v>12447.880129849998</v>
      </c>
      <c r="I15" s="33">
        <v>2.66869041523099</v>
      </c>
      <c r="J15" s="34">
        <f t="shared" si="1"/>
        <v>-253.1309844699972</v>
      </c>
      <c r="K15" s="26">
        <f t="shared" si="2"/>
        <v>-2.03352684818188</v>
      </c>
    </row>
    <row r="16" spans="1:11" s="27" customFormat="1" ht="21">
      <c r="A16" s="28" t="s">
        <v>33</v>
      </c>
      <c r="B16" s="29" t="s">
        <v>34</v>
      </c>
      <c r="C16" s="30">
        <v>34</v>
      </c>
      <c r="D16" s="30">
        <v>70362</v>
      </c>
      <c r="E16" s="30">
        <v>510</v>
      </c>
      <c r="F16" s="58">
        <v>10627.486041010001</v>
      </c>
      <c r="G16" s="33">
        <f t="shared" si="0"/>
        <v>2.254759083011853</v>
      </c>
      <c r="H16" s="32">
        <v>10497.27345199</v>
      </c>
      <c r="I16" s="33">
        <v>2.2505015115149587</v>
      </c>
      <c r="J16" s="34">
        <f t="shared" si="1"/>
        <v>130.21258902000045</v>
      </c>
      <c r="K16" s="26">
        <f t="shared" si="2"/>
        <v>1.240442002540342</v>
      </c>
    </row>
    <row r="17" spans="1:11" s="27" customFormat="1" ht="21">
      <c r="A17" s="28" t="s">
        <v>35</v>
      </c>
      <c r="B17" s="29" t="s">
        <v>36</v>
      </c>
      <c r="C17" s="30">
        <v>8</v>
      </c>
      <c r="D17" s="30">
        <v>25927</v>
      </c>
      <c r="E17" s="30">
        <v>222</v>
      </c>
      <c r="F17" s="58">
        <v>10040.99293004</v>
      </c>
      <c r="G17" s="33">
        <f t="shared" si="0"/>
        <v>2.1303269582383617</v>
      </c>
      <c r="H17" s="32">
        <v>9901.620361530002</v>
      </c>
      <c r="I17" s="33">
        <v>2.1227999529578976</v>
      </c>
      <c r="J17" s="34">
        <f t="shared" si="1"/>
        <v>139.37256850999802</v>
      </c>
      <c r="K17" s="26">
        <f t="shared" si="2"/>
        <v>1.407573340738163</v>
      </c>
    </row>
    <row r="18" spans="1:11" s="27" customFormat="1" ht="21">
      <c r="A18" s="28" t="s">
        <v>37</v>
      </c>
      <c r="B18" s="29" t="s">
        <v>38</v>
      </c>
      <c r="C18" s="30">
        <v>27</v>
      </c>
      <c r="D18" s="30">
        <v>68155</v>
      </c>
      <c r="E18" s="30">
        <v>448</v>
      </c>
      <c r="F18" s="58">
        <v>9121.46015329</v>
      </c>
      <c r="G18" s="33">
        <f t="shared" si="0"/>
        <v>1.9352361463094165</v>
      </c>
      <c r="H18" s="32">
        <v>8978.678669730001</v>
      </c>
      <c r="I18" s="33">
        <v>1.92493127001506</v>
      </c>
      <c r="J18" s="34">
        <f t="shared" si="1"/>
        <v>142.78148355999838</v>
      </c>
      <c r="K18" s="26">
        <f t="shared" si="2"/>
        <v>1.5902282374951278</v>
      </c>
    </row>
    <row r="19" spans="1:11" s="27" customFormat="1" ht="21">
      <c r="A19" s="28" t="s">
        <v>39</v>
      </c>
      <c r="B19" s="29" t="s">
        <v>40</v>
      </c>
      <c r="C19" s="30">
        <v>9</v>
      </c>
      <c r="D19" s="30">
        <v>27804</v>
      </c>
      <c r="E19" s="30">
        <v>21</v>
      </c>
      <c r="F19" s="58">
        <v>6331.615787390001</v>
      </c>
      <c r="G19" s="33">
        <f t="shared" si="0"/>
        <v>1.3433344585604443</v>
      </c>
      <c r="H19" s="32">
        <v>6239.71322429</v>
      </c>
      <c r="I19" s="33">
        <v>1.3377268018127546</v>
      </c>
      <c r="J19" s="34">
        <f t="shared" si="1"/>
        <v>91.90256310000132</v>
      </c>
      <c r="K19" s="26">
        <f t="shared" si="2"/>
        <v>1.4728651749930168</v>
      </c>
    </row>
    <row r="20" spans="1:11" s="27" customFormat="1" ht="21">
      <c r="A20" s="28" t="s">
        <v>41</v>
      </c>
      <c r="B20" s="29" t="s">
        <v>42</v>
      </c>
      <c r="C20" s="30">
        <v>4</v>
      </c>
      <c r="D20" s="30">
        <v>8696</v>
      </c>
      <c r="E20" s="30">
        <v>6</v>
      </c>
      <c r="F20" s="58">
        <v>4828.91053312</v>
      </c>
      <c r="G20" s="33">
        <f t="shared" si="0"/>
        <v>1.0245160373383249</v>
      </c>
      <c r="H20" s="32">
        <v>4777.8941067999995</v>
      </c>
      <c r="I20" s="33">
        <v>1.0243286467090553</v>
      </c>
      <c r="J20" s="34">
        <f t="shared" si="1"/>
        <v>51.01642632000039</v>
      </c>
      <c r="K20" s="26">
        <f t="shared" si="2"/>
        <v>1.0677596694198965</v>
      </c>
    </row>
    <row r="21" spans="1:11" s="27" customFormat="1" ht="21">
      <c r="A21" s="28" t="s">
        <v>43</v>
      </c>
      <c r="B21" s="29" t="s">
        <v>44</v>
      </c>
      <c r="C21" s="30">
        <v>30</v>
      </c>
      <c r="D21" s="30">
        <v>43039</v>
      </c>
      <c r="E21" s="30">
        <v>316</v>
      </c>
      <c r="F21" s="58">
        <v>4347.75163148</v>
      </c>
      <c r="G21" s="33">
        <f t="shared" si="0"/>
        <v>0.9224319320609028</v>
      </c>
      <c r="H21" s="32">
        <v>4293.505414159999</v>
      </c>
      <c r="I21" s="33">
        <v>0.9204809676014469</v>
      </c>
      <c r="J21" s="34">
        <f t="shared" si="1"/>
        <v>54.24621732000014</v>
      </c>
      <c r="K21" s="26">
        <f t="shared" si="2"/>
        <v>1.2634482104318743</v>
      </c>
    </row>
    <row r="22" spans="1:11" s="27" customFormat="1" ht="21">
      <c r="A22" s="28" t="s">
        <v>45</v>
      </c>
      <c r="B22" s="29" t="s">
        <v>46</v>
      </c>
      <c r="C22" s="30">
        <v>22</v>
      </c>
      <c r="D22" s="30">
        <v>35856</v>
      </c>
      <c r="E22" s="30">
        <v>281</v>
      </c>
      <c r="F22" s="58">
        <v>4056.9198887200005</v>
      </c>
      <c r="G22" s="33">
        <f t="shared" si="0"/>
        <v>0.860728203532274</v>
      </c>
      <c r="H22" s="32">
        <v>3998.50172641</v>
      </c>
      <c r="I22" s="33">
        <v>0.8572353783329306</v>
      </c>
      <c r="J22" s="34">
        <f t="shared" si="1"/>
        <v>58.4181623100003</v>
      </c>
      <c r="K22" s="26">
        <f t="shared" si="2"/>
        <v>1.4610013026666926</v>
      </c>
    </row>
    <row r="23" spans="1:11" s="39" customFormat="1" ht="21">
      <c r="A23" s="28" t="s">
        <v>47</v>
      </c>
      <c r="B23" s="29" t="s">
        <v>48</v>
      </c>
      <c r="C23" s="35">
        <v>1</v>
      </c>
      <c r="D23" s="35">
        <v>30166</v>
      </c>
      <c r="E23" s="35">
        <v>2</v>
      </c>
      <c r="F23" s="59">
        <v>1537.44310907</v>
      </c>
      <c r="G23" s="38">
        <f t="shared" si="0"/>
        <v>0.32618850793240983</v>
      </c>
      <c r="H23" s="32">
        <v>1496.22977266</v>
      </c>
      <c r="I23" s="33">
        <v>0.32077542614712673</v>
      </c>
      <c r="J23" s="34">
        <f t="shared" si="1"/>
        <v>41.21333641000001</v>
      </c>
      <c r="K23" s="26">
        <f t="shared" si="2"/>
        <v>2.7544791022792485</v>
      </c>
    </row>
    <row r="24" spans="1:12" s="27" customFormat="1" ht="24" thickBot="1">
      <c r="A24" s="65" t="s">
        <v>49</v>
      </c>
      <c r="B24" s="66"/>
      <c r="C24" s="40">
        <f>SUM(C7:C23)</f>
        <v>519</v>
      </c>
      <c r="D24" s="40">
        <f>SUM(D7:D23)</f>
        <v>2061400</v>
      </c>
      <c r="E24" s="40">
        <f>SUM(E7:E23)</f>
        <v>10028</v>
      </c>
      <c r="F24" s="42">
        <f>SUM(F7:F23)</f>
        <v>471335.76802422997</v>
      </c>
      <c r="G24" s="42">
        <f>SUM(G7:G23)</f>
        <v>100.00000000000003</v>
      </c>
      <c r="H24" s="44">
        <v>466441.5197359101</v>
      </c>
      <c r="I24" s="44">
        <v>99.99999999999994</v>
      </c>
      <c r="J24" s="45">
        <f>SUM(J7:J23)</f>
        <v>4894.248288320033</v>
      </c>
      <c r="K24" s="46">
        <f t="shared" si="2"/>
        <v>1.0492737205493754</v>
      </c>
      <c r="L24" s="47"/>
    </row>
    <row r="25" ht="21">
      <c r="B25" s="48" t="s">
        <v>50</v>
      </c>
    </row>
    <row r="26" spans="2:8" ht="21">
      <c r="B26" s="48" t="s">
        <v>51</v>
      </c>
      <c r="C26" s="50"/>
      <c r="D26" s="51"/>
      <c r="H26" s="52"/>
    </row>
    <row r="27" spans="2:10" ht="21">
      <c r="B27" s="48" t="s">
        <v>59</v>
      </c>
      <c r="D27" s="53"/>
      <c r="F27" s="1"/>
      <c r="G27" s="54"/>
      <c r="H27" s="54"/>
      <c r="J27" s="56"/>
    </row>
    <row r="28" spans="2:8" ht="20.25">
      <c r="B28" s="50"/>
      <c r="F28" s="1"/>
      <c r="H28" s="1"/>
    </row>
    <row r="30" spans="6:8" ht="20.25">
      <c r="F30" s="1"/>
      <c r="H30" s="1"/>
    </row>
    <row r="31" spans="6:8" ht="20.25">
      <c r="F31" s="1"/>
      <c r="H31" s="1"/>
    </row>
    <row r="32" spans="2:8" ht="20.25">
      <c r="B32" s="50"/>
      <c r="F32" s="1"/>
      <c r="H32" s="1"/>
    </row>
    <row r="33" spans="6:8" ht="20.25">
      <c r="F33" s="1"/>
      <c r="H33" s="1"/>
    </row>
    <row r="34" spans="6:8" ht="20.25">
      <c r="F34" s="1"/>
      <c r="H34" s="1"/>
    </row>
    <row r="35" spans="6:8" ht="20.25">
      <c r="F35" s="1"/>
      <c r="H35" s="1"/>
    </row>
    <row r="36" spans="6:8" ht="20.25">
      <c r="F36" s="1"/>
      <c r="H36" s="1"/>
    </row>
    <row r="37" spans="6:8" ht="20.25">
      <c r="F37" s="1"/>
      <c r="H37" s="1"/>
    </row>
    <row r="38" spans="6:8" ht="20.25">
      <c r="F38" s="1"/>
      <c r="H38" s="1"/>
    </row>
    <row r="39" spans="6:8" ht="20.25">
      <c r="F39" s="1"/>
      <c r="H39" s="1"/>
    </row>
  </sheetData>
  <sheetProtection/>
  <mergeCells count="10">
    <mergeCell ref="A1:K1"/>
    <mergeCell ref="A2:K2"/>
    <mergeCell ref="A24:B24"/>
    <mergeCell ref="J5:K5"/>
    <mergeCell ref="F5:G5"/>
    <mergeCell ref="H4:I4"/>
    <mergeCell ref="H5:I5"/>
    <mergeCell ref="A5:B5"/>
    <mergeCell ref="J4:K4"/>
    <mergeCell ref="F4:G4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85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SheetLayoutView="75" zoomScalePageLayoutView="0" workbookViewId="0" topLeftCell="C5">
      <selection activeCell="L18" sqref="L18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10.57421875" style="1" customWidth="1"/>
    <col min="6" max="6" width="15.421875" style="4" customWidth="1"/>
    <col min="7" max="7" width="10.8515625" style="1" customWidth="1"/>
    <col min="8" max="8" width="15.421875" style="4" customWidth="1"/>
    <col min="9" max="9" width="10.8515625" style="1" customWidth="1"/>
    <col min="10" max="10" width="15.00390625" style="1" customWidth="1"/>
    <col min="11" max="11" width="10.421875" style="1" customWidth="1"/>
    <col min="12" max="16384" width="9.140625" style="1" customWidth="1"/>
  </cols>
  <sheetData>
    <row r="1" spans="1:11" ht="26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6.25">
      <c r="A2" s="64" t="s">
        <v>62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21" thickBot="1"/>
    <row r="4" spans="1:11" ht="21.75">
      <c r="A4" s="5"/>
      <c r="B4" s="6"/>
      <c r="C4" s="7" t="s">
        <v>2</v>
      </c>
      <c r="D4" s="7" t="s">
        <v>2</v>
      </c>
      <c r="E4" s="7" t="s">
        <v>2</v>
      </c>
      <c r="F4" s="71" t="s">
        <v>3</v>
      </c>
      <c r="G4" s="72"/>
      <c r="H4" s="71" t="s">
        <v>3</v>
      </c>
      <c r="I4" s="72"/>
      <c r="J4" s="71" t="s">
        <v>3</v>
      </c>
      <c r="K4" s="75"/>
    </row>
    <row r="5" spans="1:11" ht="21.75">
      <c r="A5" s="73" t="s">
        <v>4</v>
      </c>
      <c r="B5" s="74"/>
      <c r="C5" s="9" t="s">
        <v>5</v>
      </c>
      <c r="D5" s="9" t="s">
        <v>6</v>
      </c>
      <c r="E5" s="9" t="s">
        <v>7</v>
      </c>
      <c r="F5" s="76" t="s">
        <v>63</v>
      </c>
      <c r="G5" s="70"/>
      <c r="H5" s="76" t="s">
        <v>61</v>
      </c>
      <c r="I5" s="70"/>
      <c r="J5" s="67" t="s">
        <v>10</v>
      </c>
      <c r="K5" s="68"/>
    </row>
    <row r="6" spans="1:11" ht="21.75" thickBot="1">
      <c r="A6" s="11"/>
      <c r="B6" s="12"/>
      <c r="C6" s="13" t="s">
        <v>11</v>
      </c>
      <c r="D6" s="14" t="s">
        <v>12</v>
      </c>
      <c r="E6" s="13" t="s">
        <v>12</v>
      </c>
      <c r="F6" s="16" t="s">
        <v>13</v>
      </c>
      <c r="G6" s="17" t="s">
        <v>14</v>
      </c>
      <c r="H6" s="16" t="s">
        <v>13</v>
      </c>
      <c r="I6" s="17" t="s">
        <v>14</v>
      </c>
      <c r="J6" s="17" t="s">
        <v>13</v>
      </c>
      <c r="K6" s="18" t="s">
        <v>14</v>
      </c>
    </row>
    <row r="7" spans="1:11" s="27" customFormat="1" ht="21">
      <c r="A7" s="19" t="s">
        <v>15</v>
      </c>
      <c r="B7" s="20" t="s">
        <v>22</v>
      </c>
      <c r="C7" s="21">
        <v>42</v>
      </c>
      <c r="D7" s="21">
        <v>185318</v>
      </c>
      <c r="E7" s="21">
        <v>911</v>
      </c>
      <c r="F7" s="57">
        <v>71718.35501921001</v>
      </c>
      <c r="G7" s="24">
        <v>14.943746695167814</v>
      </c>
      <c r="H7" s="23">
        <v>60108.850744170006</v>
      </c>
      <c r="I7" s="24">
        <v>12.752872754838327</v>
      </c>
      <c r="J7" s="25">
        <v>11609.504275040003</v>
      </c>
      <c r="K7" s="26">
        <v>19.31413449319028</v>
      </c>
    </row>
    <row r="8" spans="1:11" s="27" customFormat="1" ht="21">
      <c r="A8" s="28" t="s">
        <v>17</v>
      </c>
      <c r="B8" s="29" t="s">
        <v>24</v>
      </c>
      <c r="C8" s="30">
        <v>78</v>
      </c>
      <c r="D8" s="30">
        <v>322508</v>
      </c>
      <c r="E8" s="30">
        <v>1920</v>
      </c>
      <c r="F8" s="58">
        <v>66227.61276876001</v>
      </c>
      <c r="G8" s="33">
        <v>13.7996565757388</v>
      </c>
      <c r="H8" s="32">
        <v>64891.029704750006</v>
      </c>
      <c r="I8" s="33">
        <v>13.767474082597982</v>
      </c>
      <c r="J8" s="34">
        <v>1336.583064010003</v>
      </c>
      <c r="K8" s="26">
        <v>2.059734712319052</v>
      </c>
    </row>
    <row r="9" spans="1:11" s="27" customFormat="1" ht="21">
      <c r="A9" s="28" t="s">
        <v>19</v>
      </c>
      <c r="B9" s="29" t="s">
        <v>18</v>
      </c>
      <c r="C9" s="30">
        <v>33</v>
      </c>
      <c r="D9" s="30">
        <v>93270</v>
      </c>
      <c r="E9" s="30">
        <v>205</v>
      </c>
      <c r="F9" s="58">
        <v>62039.469281510006</v>
      </c>
      <c r="G9" s="33">
        <v>12.926985202005856</v>
      </c>
      <c r="H9" s="32">
        <v>60454.85405443001</v>
      </c>
      <c r="I9" s="33">
        <v>12.82628184740739</v>
      </c>
      <c r="J9" s="34">
        <v>1584.615227079994</v>
      </c>
      <c r="K9" s="26">
        <v>2.621154664691274</v>
      </c>
    </row>
    <row r="10" spans="1:11" s="27" customFormat="1" ht="21">
      <c r="A10" s="28" t="s">
        <v>21</v>
      </c>
      <c r="B10" s="29" t="s">
        <v>20</v>
      </c>
      <c r="C10" s="30">
        <v>43</v>
      </c>
      <c r="D10" s="30">
        <v>171973</v>
      </c>
      <c r="E10" s="30">
        <v>559</v>
      </c>
      <c r="F10" s="58">
        <v>60008.85636372</v>
      </c>
      <c r="G10" s="33">
        <v>12.50387224757095</v>
      </c>
      <c r="H10" s="32">
        <v>58966.26183207</v>
      </c>
      <c r="I10" s="33">
        <v>12.510457689058454</v>
      </c>
      <c r="J10" s="34">
        <v>1042.5945316500001</v>
      </c>
      <c r="K10" s="26">
        <v>1.7681204459241537</v>
      </c>
    </row>
    <row r="11" spans="1:11" s="27" customFormat="1" ht="21">
      <c r="A11" s="28" t="s">
        <v>23</v>
      </c>
      <c r="B11" s="29" t="s">
        <v>16</v>
      </c>
      <c r="C11" s="30">
        <v>59</v>
      </c>
      <c r="D11" s="30">
        <v>348298</v>
      </c>
      <c r="E11" s="30">
        <v>2400</v>
      </c>
      <c r="F11" s="58">
        <v>59499.94216198</v>
      </c>
      <c r="G11" s="33">
        <v>12.397831263804116</v>
      </c>
      <c r="H11" s="32">
        <v>58005.55643892</v>
      </c>
      <c r="I11" s="33">
        <v>12.306631572237928</v>
      </c>
      <c r="J11" s="34">
        <v>1494.385723059997</v>
      </c>
      <c r="K11" s="26">
        <v>2.5762802993426828</v>
      </c>
    </row>
    <row r="12" spans="1:11" s="27" customFormat="1" ht="21">
      <c r="A12" s="28" t="s">
        <v>25</v>
      </c>
      <c r="B12" s="29" t="s">
        <v>26</v>
      </c>
      <c r="C12" s="30">
        <v>14</v>
      </c>
      <c r="D12" s="30">
        <v>92926</v>
      </c>
      <c r="E12" s="30">
        <v>322</v>
      </c>
      <c r="F12" s="58">
        <v>44261.343918239996</v>
      </c>
      <c r="G12" s="33">
        <v>9.22260851806652</v>
      </c>
      <c r="H12" s="32">
        <v>52586.63142019</v>
      </c>
      <c r="I12" s="33">
        <v>11.156936304797194</v>
      </c>
      <c r="J12" s="34">
        <v>-8325.287501950006</v>
      </c>
      <c r="K12" s="26">
        <v>-15.831566459215358</v>
      </c>
    </row>
    <row r="13" spans="1:11" s="27" customFormat="1" ht="21">
      <c r="A13" s="28" t="s">
        <v>27</v>
      </c>
      <c r="B13" s="29" t="s">
        <v>28</v>
      </c>
      <c r="C13" s="30">
        <v>42</v>
      </c>
      <c r="D13" s="30">
        <v>182049</v>
      </c>
      <c r="E13" s="30">
        <v>832</v>
      </c>
      <c r="F13" s="58">
        <v>38421.573245759995</v>
      </c>
      <c r="G13" s="33">
        <v>8.0057923534454</v>
      </c>
      <c r="H13" s="32">
        <v>36793.20491306</v>
      </c>
      <c r="I13" s="33">
        <v>7.806155910316692</v>
      </c>
      <c r="J13" s="34">
        <v>1628.3683326999962</v>
      </c>
      <c r="K13" s="26">
        <v>4.425731154836136</v>
      </c>
    </row>
    <row r="14" spans="1:11" s="27" customFormat="1" ht="21">
      <c r="A14" s="28" t="s">
        <v>29</v>
      </c>
      <c r="B14" s="29" t="s">
        <v>30</v>
      </c>
      <c r="C14" s="30">
        <v>26</v>
      </c>
      <c r="D14" s="30">
        <v>106738</v>
      </c>
      <c r="E14" s="30">
        <v>696</v>
      </c>
      <c r="F14" s="58">
        <v>15116.75929423</v>
      </c>
      <c r="G14" s="33">
        <v>3.149835515389171</v>
      </c>
      <c r="H14" s="32">
        <v>16442.04969714</v>
      </c>
      <c r="I14" s="33">
        <v>3.4883942218225124</v>
      </c>
      <c r="J14" s="34">
        <v>-1325.290402909999</v>
      </c>
      <c r="K14" s="26">
        <v>-8.060372200070201</v>
      </c>
    </row>
    <row r="15" spans="1:11" s="27" customFormat="1" ht="21">
      <c r="A15" s="28" t="s">
        <v>31</v>
      </c>
      <c r="B15" s="29" t="s">
        <v>32</v>
      </c>
      <c r="C15" s="30">
        <v>44</v>
      </c>
      <c r="D15" s="30">
        <v>243566</v>
      </c>
      <c r="E15" s="30">
        <v>374</v>
      </c>
      <c r="F15" s="58">
        <v>12376.042269789998</v>
      </c>
      <c r="G15" s="33">
        <v>2.5787602172260287</v>
      </c>
      <c r="H15" s="32">
        <v>12194.749145380001</v>
      </c>
      <c r="I15" s="33">
        <v>2.5872742899395456</v>
      </c>
      <c r="J15" s="34">
        <v>181.29312440999638</v>
      </c>
      <c r="K15" s="26">
        <v>1.48664906714116</v>
      </c>
    </row>
    <row r="16" spans="1:11" s="27" customFormat="1" ht="21">
      <c r="A16" s="28" t="s">
        <v>33</v>
      </c>
      <c r="B16" s="29" t="s">
        <v>34</v>
      </c>
      <c r="C16" s="30">
        <v>34</v>
      </c>
      <c r="D16" s="30">
        <v>70246</v>
      </c>
      <c r="E16" s="30">
        <v>515</v>
      </c>
      <c r="F16" s="58">
        <v>10805.175125329999</v>
      </c>
      <c r="G16" s="33">
        <v>2.2514431630035214</v>
      </c>
      <c r="H16" s="32">
        <v>10627.486041010001</v>
      </c>
      <c r="I16" s="33">
        <v>2.254759083011853</v>
      </c>
      <c r="J16" s="34">
        <v>177.68908431999807</v>
      </c>
      <c r="K16" s="26">
        <v>1.6719766427762919</v>
      </c>
    </row>
    <row r="17" spans="1:11" s="27" customFormat="1" ht="21">
      <c r="A17" s="28" t="s">
        <v>35</v>
      </c>
      <c r="B17" s="29" t="s">
        <v>36</v>
      </c>
      <c r="C17" s="30">
        <v>8</v>
      </c>
      <c r="D17" s="30">
        <v>25887</v>
      </c>
      <c r="E17" s="30">
        <v>222</v>
      </c>
      <c r="F17" s="58">
        <v>10269.092181639999</v>
      </c>
      <c r="G17" s="33">
        <v>2.1397411068707854</v>
      </c>
      <c r="H17" s="32">
        <v>10040.99293004</v>
      </c>
      <c r="I17" s="33">
        <v>2.1303269582383617</v>
      </c>
      <c r="J17" s="34">
        <v>228.09925159999875</v>
      </c>
      <c r="K17" s="26">
        <v>2.271680233113062</v>
      </c>
    </row>
    <row r="18" spans="1:11" s="27" customFormat="1" ht="21">
      <c r="A18" s="28" t="s">
        <v>37</v>
      </c>
      <c r="B18" s="29" t="s">
        <v>38</v>
      </c>
      <c r="C18" s="30">
        <v>27</v>
      </c>
      <c r="D18" s="30">
        <v>59972</v>
      </c>
      <c r="E18" s="30">
        <v>434</v>
      </c>
      <c r="F18" s="58">
        <v>7679.725572109999</v>
      </c>
      <c r="G18" s="33">
        <v>1.6002022579474202</v>
      </c>
      <c r="H18" s="32">
        <v>9121.46015329</v>
      </c>
      <c r="I18" s="33">
        <v>1.9352361463094165</v>
      </c>
      <c r="J18" s="34">
        <v>-1441.7345811800005</v>
      </c>
      <c r="K18" s="26">
        <v>-15.805962608519257</v>
      </c>
    </row>
    <row r="19" spans="1:11" s="27" customFormat="1" ht="21">
      <c r="A19" s="28" t="s">
        <v>39</v>
      </c>
      <c r="B19" s="29" t="s">
        <v>40</v>
      </c>
      <c r="C19" s="30">
        <v>9</v>
      </c>
      <c r="D19" s="30">
        <v>27783</v>
      </c>
      <c r="E19" s="30">
        <v>21</v>
      </c>
      <c r="F19" s="58">
        <v>6448.13613711</v>
      </c>
      <c r="G19" s="33">
        <v>1.343579521074062</v>
      </c>
      <c r="H19" s="32">
        <v>6331.615787390001</v>
      </c>
      <c r="I19" s="33">
        <v>1.3433344585604443</v>
      </c>
      <c r="J19" s="34">
        <v>116.5203497199991</v>
      </c>
      <c r="K19" s="26">
        <v>1.840294067622678</v>
      </c>
    </row>
    <row r="20" spans="1:11" s="27" customFormat="1" ht="21">
      <c r="A20" s="28" t="s">
        <v>41</v>
      </c>
      <c r="B20" s="29" t="s">
        <v>42</v>
      </c>
      <c r="C20" s="30">
        <v>4</v>
      </c>
      <c r="D20" s="30">
        <v>8682</v>
      </c>
      <c r="E20" s="30">
        <v>6</v>
      </c>
      <c r="F20" s="58">
        <v>4893.41301846</v>
      </c>
      <c r="G20" s="33">
        <v>1.0196263509267014</v>
      </c>
      <c r="H20" s="32">
        <v>4828.91053312</v>
      </c>
      <c r="I20" s="33">
        <v>1.0245160373383249</v>
      </c>
      <c r="J20" s="34">
        <v>64.50248534000002</v>
      </c>
      <c r="K20" s="26">
        <v>1.3357564795950863</v>
      </c>
    </row>
    <row r="21" spans="1:11" s="27" customFormat="1" ht="21">
      <c r="A21" s="28" t="s">
        <v>43</v>
      </c>
      <c r="B21" s="29" t="s">
        <v>44</v>
      </c>
      <c r="C21" s="30">
        <v>30</v>
      </c>
      <c r="D21" s="30">
        <v>42598</v>
      </c>
      <c r="E21" s="30">
        <v>316</v>
      </c>
      <c r="F21" s="58">
        <v>4374.63101883</v>
      </c>
      <c r="G21" s="33">
        <v>0.9115292425866285</v>
      </c>
      <c r="H21" s="32">
        <v>4347.75163148</v>
      </c>
      <c r="I21" s="33">
        <v>0.9224319320609028</v>
      </c>
      <c r="J21" s="34">
        <v>26.879387350000798</v>
      </c>
      <c r="K21" s="26">
        <v>0.6182364962013918</v>
      </c>
    </row>
    <row r="22" spans="1:11" s="27" customFormat="1" ht="21">
      <c r="A22" s="28" t="s">
        <v>45</v>
      </c>
      <c r="B22" s="29" t="s">
        <v>46</v>
      </c>
      <c r="C22" s="30">
        <v>22</v>
      </c>
      <c r="D22" s="30">
        <v>36043</v>
      </c>
      <c r="E22" s="30">
        <v>282</v>
      </c>
      <c r="F22" s="58">
        <v>4148.775960620001</v>
      </c>
      <c r="G22" s="33">
        <v>0.8644684758023293</v>
      </c>
      <c r="H22" s="32">
        <v>4056.9198887200005</v>
      </c>
      <c r="I22" s="33">
        <v>0.860728203532274</v>
      </c>
      <c r="J22" s="34">
        <v>91.85607190000019</v>
      </c>
      <c r="K22" s="26">
        <v>2.2641825429040385</v>
      </c>
    </row>
    <row r="23" spans="1:11" s="39" customFormat="1" ht="21">
      <c r="A23" s="28" t="s">
        <v>47</v>
      </c>
      <c r="B23" s="29" t="s">
        <v>48</v>
      </c>
      <c r="C23" s="35">
        <v>1</v>
      </c>
      <c r="D23" s="35">
        <v>31643</v>
      </c>
      <c r="E23" s="35">
        <v>2</v>
      </c>
      <c r="F23" s="59">
        <v>1633.27737258</v>
      </c>
      <c r="G23" s="38">
        <v>0.3403212933738814</v>
      </c>
      <c r="H23" s="37">
        <v>1537.44310907</v>
      </c>
      <c r="I23" s="38">
        <v>0.32618850793240983</v>
      </c>
      <c r="J23" s="62">
        <v>95.83426351000003</v>
      </c>
      <c r="K23" s="26">
        <v>6.233353477903336</v>
      </c>
    </row>
    <row r="24" spans="1:12" s="27" customFormat="1" ht="24" thickBot="1">
      <c r="A24" s="65" t="s">
        <v>49</v>
      </c>
      <c r="B24" s="66"/>
      <c r="C24" s="40">
        <f>SUM(C7:C23)</f>
        <v>516</v>
      </c>
      <c r="D24" s="40">
        <f aca="true" t="shared" si="0" ref="D24:J24">SUM(D7:D23)</f>
        <v>2049500</v>
      </c>
      <c r="E24" s="40">
        <f t="shared" si="0"/>
        <v>10017</v>
      </c>
      <c r="F24" s="61">
        <f t="shared" si="0"/>
        <v>479922.1807098801</v>
      </c>
      <c r="G24" s="40">
        <f t="shared" si="0"/>
        <v>99.99999999999997</v>
      </c>
      <c r="H24" s="61">
        <f t="shared" si="0"/>
        <v>471335.76802422997</v>
      </c>
      <c r="I24" s="40">
        <f t="shared" si="0"/>
        <v>100.00000000000003</v>
      </c>
      <c r="J24" s="61">
        <f t="shared" si="0"/>
        <v>8586.412685649979</v>
      </c>
      <c r="K24" s="46">
        <f>J24*100/H24</f>
        <v>1.821718882410082</v>
      </c>
      <c r="L24" s="47"/>
    </row>
    <row r="25" ht="21">
      <c r="B25" s="48" t="s">
        <v>50</v>
      </c>
    </row>
    <row r="26" spans="2:8" ht="21">
      <c r="B26" s="48" t="s">
        <v>51</v>
      </c>
      <c r="C26" s="50"/>
      <c r="D26" s="51"/>
      <c r="H26" s="52"/>
    </row>
    <row r="27" spans="2:10" ht="21">
      <c r="B27" s="48" t="s">
        <v>72</v>
      </c>
      <c r="D27" s="53"/>
      <c r="F27" s="1"/>
      <c r="G27" s="54"/>
      <c r="H27" s="54"/>
      <c r="J27" s="56"/>
    </row>
    <row r="28" spans="2:8" ht="20.25">
      <c r="B28" s="50" t="s">
        <v>73</v>
      </c>
      <c r="F28" s="1"/>
      <c r="H28" s="1"/>
    </row>
    <row r="30" spans="6:8" ht="20.25">
      <c r="F30" s="1"/>
      <c r="H30" s="1"/>
    </row>
    <row r="31" spans="6:8" ht="20.25">
      <c r="F31" s="1"/>
      <c r="H31" s="1"/>
    </row>
    <row r="32" spans="2:8" ht="20.25">
      <c r="B32" s="50"/>
      <c r="F32" s="1"/>
      <c r="H32" s="1"/>
    </row>
    <row r="33" spans="6:8" ht="20.25">
      <c r="F33" s="1"/>
      <c r="H33" s="1"/>
    </row>
    <row r="34" spans="6:8" ht="20.25">
      <c r="F34" s="1"/>
      <c r="H34" s="1"/>
    </row>
    <row r="35" spans="6:8" ht="20.25">
      <c r="F35" s="1"/>
      <c r="H35" s="1"/>
    </row>
    <row r="36" spans="6:8" ht="20.25">
      <c r="F36" s="1"/>
      <c r="H36" s="1"/>
    </row>
    <row r="37" spans="6:8" ht="20.25">
      <c r="F37" s="1"/>
      <c r="H37" s="1"/>
    </row>
    <row r="38" spans="6:8" ht="20.25">
      <c r="F38" s="1"/>
      <c r="H38" s="1"/>
    </row>
    <row r="39" spans="6:8" ht="20.25">
      <c r="F39" s="1"/>
      <c r="H39" s="1"/>
    </row>
  </sheetData>
  <sheetProtection/>
  <mergeCells count="10">
    <mergeCell ref="A1:K1"/>
    <mergeCell ref="A2:K2"/>
    <mergeCell ref="A24:B24"/>
    <mergeCell ref="J5:K5"/>
    <mergeCell ref="F5:G5"/>
    <mergeCell ref="H4:I4"/>
    <mergeCell ref="H5:I5"/>
    <mergeCell ref="A5:B5"/>
    <mergeCell ref="J4:K4"/>
    <mergeCell ref="F4:G4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85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SheetLayoutView="75" zoomScalePageLayoutView="0" workbookViewId="0" topLeftCell="C14">
      <selection activeCell="C24" sqref="C24:K24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10.57421875" style="1" customWidth="1"/>
    <col min="6" max="6" width="15.421875" style="4" customWidth="1"/>
    <col min="7" max="7" width="10.8515625" style="1" customWidth="1"/>
    <col min="8" max="8" width="15.421875" style="4" customWidth="1"/>
    <col min="9" max="9" width="10.8515625" style="1" customWidth="1"/>
    <col min="10" max="10" width="15.00390625" style="1" customWidth="1"/>
    <col min="11" max="11" width="10.421875" style="1" customWidth="1"/>
    <col min="12" max="16384" width="9.140625" style="1" customWidth="1"/>
  </cols>
  <sheetData>
    <row r="1" spans="1:11" ht="26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6.25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21" thickBot="1"/>
    <row r="4" spans="1:11" ht="21.75">
      <c r="A4" s="5"/>
      <c r="B4" s="6"/>
      <c r="C4" s="7" t="s">
        <v>2</v>
      </c>
      <c r="D4" s="7" t="s">
        <v>2</v>
      </c>
      <c r="E4" s="7" t="s">
        <v>2</v>
      </c>
      <c r="F4" s="71" t="s">
        <v>3</v>
      </c>
      <c r="G4" s="72"/>
      <c r="H4" s="71" t="s">
        <v>3</v>
      </c>
      <c r="I4" s="72"/>
      <c r="J4" s="71" t="s">
        <v>3</v>
      </c>
      <c r="K4" s="75"/>
    </row>
    <row r="5" spans="1:11" ht="21.75">
      <c r="A5" s="73" t="s">
        <v>4</v>
      </c>
      <c r="B5" s="74"/>
      <c r="C5" s="9" t="s">
        <v>5</v>
      </c>
      <c r="D5" s="9" t="s">
        <v>6</v>
      </c>
      <c r="E5" s="9" t="s">
        <v>7</v>
      </c>
      <c r="F5" s="76" t="s">
        <v>65</v>
      </c>
      <c r="G5" s="70"/>
      <c r="H5" s="76" t="s">
        <v>63</v>
      </c>
      <c r="I5" s="70"/>
      <c r="J5" s="67" t="s">
        <v>10</v>
      </c>
      <c r="K5" s="68"/>
    </row>
    <row r="6" spans="1:11" ht="21.75" thickBot="1">
      <c r="A6" s="11"/>
      <c r="B6" s="12"/>
      <c r="C6" s="13" t="s">
        <v>11</v>
      </c>
      <c r="D6" s="14" t="s">
        <v>12</v>
      </c>
      <c r="E6" s="13" t="s">
        <v>12</v>
      </c>
      <c r="F6" s="16" t="s">
        <v>13</v>
      </c>
      <c r="G6" s="17" t="s">
        <v>14</v>
      </c>
      <c r="H6" s="16" t="s">
        <v>13</v>
      </c>
      <c r="I6" s="17" t="s">
        <v>14</v>
      </c>
      <c r="J6" s="17" t="s">
        <v>13</v>
      </c>
      <c r="K6" s="18" t="s">
        <v>14</v>
      </c>
    </row>
    <row r="7" spans="1:11" s="27" customFormat="1" ht="21">
      <c r="A7" s="19" t="s">
        <v>15</v>
      </c>
      <c r="B7" s="20" t="s">
        <v>22</v>
      </c>
      <c r="C7" s="21">
        <v>42</v>
      </c>
      <c r="D7" s="21">
        <v>187848</v>
      </c>
      <c r="E7" s="21">
        <v>926</v>
      </c>
      <c r="F7" s="57">
        <v>72577.06366700999</v>
      </c>
      <c r="G7" s="24">
        <v>14.909163259178802</v>
      </c>
      <c r="H7" s="23">
        <v>71718.35501921001</v>
      </c>
      <c r="I7" s="24">
        <v>14.943746695167814</v>
      </c>
      <c r="J7" s="25">
        <v>858.7086477999837</v>
      </c>
      <c r="K7" s="26">
        <v>1.1973345562234043</v>
      </c>
    </row>
    <row r="8" spans="1:11" s="27" customFormat="1" ht="21">
      <c r="A8" s="28" t="s">
        <v>17</v>
      </c>
      <c r="B8" s="29" t="s">
        <v>24</v>
      </c>
      <c r="C8" s="30">
        <v>78</v>
      </c>
      <c r="D8" s="30">
        <v>319126</v>
      </c>
      <c r="E8" s="30">
        <v>1930</v>
      </c>
      <c r="F8" s="58">
        <v>67548.33107310001</v>
      </c>
      <c r="G8" s="33">
        <v>13.876134483402671</v>
      </c>
      <c r="H8" s="32">
        <v>66227.61276876001</v>
      </c>
      <c r="I8" s="33">
        <v>13.7996565757388</v>
      </c>
      <c r="J8" s="34">
        <v>1320.71830434</v>
      </c>
      <c r="K8" s="26">
        <v>1.9942109478585817</v>
      </c>
    </row>
    <row r="9" spans="1:11" s="27" customFormat="1" ht="21">
      <c r="A9" s="28" t="s">
        <v>19</v>
      </c>
      <c r="B9" s="29" t="s">
        <v>18</v>
      </c>
      <c r="C9" s="30">
        <v>33</v>
      </c>
      <c r="D9" s="30">
        <v>93497</v>
      </c>
      <c r="E9" s="30">
        <v>205</v>
      </c>
      <c r="F9" s="58">
        <v>62809.0150816</v>
      </c>
      <c r="G9" s="33">
        <v>12.90255919275298</v>
      </c>
      <c r="H9" s="32">
        <v>62039.469281510006</v>
      </c>
      <c r="I9" s="33">
        <v>12.926985202005856</v>
      </c>
      <c r="J9" s="34">
        <v>769.5458000899962</v>
      </c>
      <c r="K9" s="26">
        <v>1.2404132546623001</v>
      </c>
    </row>
    <row r="10" spans="1:11" s="27" customFormat="1" ht="21">
      <c r="A10" s="28" t="s">
        <v>21</v>
      </c>
      <c r="B10" s="29" t="s">
        <v>16</v>
      </c>
      <c r="C10" s="30">
        <v>60</v>
      </c>
      <c r="D10" s="30">
        <v>348129</v>
      </c>
      <c r="E10" s="30">
        <v>2412</v>
      </c>
      <c r="F10" s="58">
        <v>60921.12159471</v>
      </c>
      <c r="G10" s="33">
        <v>12.514738154123972</v>
      </c>
      <c r="H10" s="32">
        <v>59499.94216198</v>
      </c>
      <c r="I10" s="33">
        <v>12.397831263804116</v>
      </c>
      <c r="J10" s="34">
        <v>1421.1794327300013</v>
      </c>
      <c r="K10" s="26">
        <v>2.3885391835525582</v>
      </c>
    </row>
    <row r="11" spans="1:11" s="27" customFormat="1" ht="21">
      <c r="A11" s="28" t="s">
        <v>23</v>
      </c>
      <c r="B11" s="29" t="s">
        <v>20</v>
      </c>
      <c r="C11" s="30">
        <v>43</v>
      </c>
      <c r="D11" s="30">
        <v>171231</v>
      </c>
      <c r="E11" s="30">
        <v>546</v>
      </c>
      <c r="F11" s="58">
        <v>60704.44637516</v>
      </c>
      <c r="G11" s="33">
        <v>12.470227587572108</v>
      </c>
      <c r="H11" s="32">
        <v>60008.85636372</v>
      </c>
      <c r="I11" s="33">
        <v>12.50387224757095</v>
      </c>
      <c r="J11" s="34">
        <v>695.5900114399992</v>
      </c>
      <c r="K11" s="26">
        <v>1.159145588817682</v>
      </c>
    </row>
    <row r="12" spans="1:11" s="27" customFormat="1" ht="21">
      <c r="A12" s="28" t="s">
        <v>25</v>
      </c>
      <c r="B12" s="29" t="s">
        <v>26</v>
      </c>
      <c r="C12" s="30">
        <v>14</v>
      </c>
      <c r="D12" s="30">
        <v>92572</v>
      </c>
      <c r="E12" s="30">
        <v>322</v>
      </c>
      <c r="F12" s="58">
        <v>45043.03058541</v>
      </c>
      <c r="G12" s="33">
        <v>9.252976942787472</v>
      </c>
      <c r="H12" s="32">
        <v>44261.343918239996</v>
      </c>
      <c r="I12" s="33">
        <v>9.22260851806652</v>
      </c>
      <c r="J12" s="34">
        <v>781.6866671700045</v>
      </c>
      <c r="K12" s="26">
        <v>1.7660707921881993</v>
      </c>
    </row>
    <row r="13" spans="1:11" s="27" customFormat="1" ht="21">
      <c r="A13" s="28" t="s">
        <v>27</v>
      </c>
      <c r="B13" s="29" t="s">
        <v>28</v>
      </c>
      <c r="C13" s="30">
        <v>42</v>
      </c>
      <c r="D13" s="30">
        <v>181100</v>
      </c>
      <c r="E13" s="30">
        <v>832</v>
      </c>
      <c r="F13" s="58">
        <v>38785.44340253</v>
      </c>
      <c r="G13" s="33">
        <v>7.9675103751931955</v>
      </c>
      <c r="H13" s="32">
        <v>38421.573245759995</v>
      </c>
      <c r="I13" s="33">
        <v>8.0057923534454</v>
      </c>
      <c r="J13" s="34">
        <v>363.87015677000454</v>
      </c>
      <c r="K13" s="26">
        <v>0.9470464794414928</v>
      </c>
    </row>
    <row r="14" spans="1:11" s="27" customFormat="1" ht="21">
      <c r="A14" s="28" t="s">
        <v>29</v>
      </c>
      <c r="B14" s="29" t="s">
        <v>30</v>
      </c>
      <c r="C14" s="30">
        <v>25</v>
      </c>
      <c r="D14" s="30">
        <v>103509</v>
      </c>
      <c r="E14" s="30">
        <v>688</v>
      </c>
      <c r="F14" s="58">
        <v>15144.624597520002</v>
      </c>
      <c r="G14" s="33">
        <v>3.1110886720267743</v>
      </c>
      <c r="H14" s="32">
        <v>15116.75929423</v>
      </c>
      <c r="I14" s="33">
        <v>3.149835515389171</v>
      </c>
      <c r="J14" s="34">
        <v>27.865303290001975</v>
      </c>
      <c r="K14" s="26">
        <v>0.1843338426420406</v>
      </c>
    </row>
    <row r="15" spans="1:11" s="27" customFormat="1" ht="21">
      <c r="A15" s="28" t="s">
        <v>31</v>
      </c>
      <c r="B15" s="29" t="s">
        <v>32</v>
      </c>
      <c r="C15" s="30">
        <v>44</v>
      </c>
      <c r="D15" s="30">
        <v>241343</v>
      </c>
      <c r="E15" s="30">
        <v>389</v>
      </c>
      <c r="F15" s="58">
        <v>12340.336398099998</v>
      </c>
      <c r="G15" s="33">
        <v>2.5350169976095303</v>
      </c>
      <c r="H15" s="32">
        <v>12376.042269789998</v>
      </c>
      <c r="I15" s="33">
        <v>2.5787602172260287</v>
      </c>
      <c r="J15" s="34">
        <v>-35.705871689999185</v>
      </c>
      <c r="K15" s="26">
        <v>-0.28850799723880594</v>
      </c>
    </row>
    <row r="16" spans="1:11" s="27" customFormat="1" ht="21">
      <c r="A16" s="28" t="s">
        <v>33</v>
      </c>
      <c r="B16" s="29" t="s">
        <v>34</v>
      </c>
      <c r="C16" s="30">
        <v>34</v>
      </c>
      <c r="D16" s="30">
        <v>70100</v>
      </c>
      <c r="E16" s="30">
        <v>531</v>
      </c>
      <c r="F16" s="58">
        <v>10876.682174950001</v>
      </c>
      <c r="G16" s="33">
        <v>2.234345426380768</v>
      </c>
      <c r="H16" s="32">
        <v>10805.175125329999</v>
      </c>
      <c r="I16" s="33">
        <v>2.2514431630035214</v>
      </c>
      <c r="J16" s="34">
        <v>71.50704962000236</v>
      </c>
      <c r="K16" s="26">
        <v>0.6617851982090709</v>
      </c>
    </row>
    <row r="17" spans="1:11" s="27" customFormat="1" ht="21">
      <c r="A17" s="28" t="s">
        <v>35</v>
      </c>
      <c r="B17" s="29" t="s">
        <v>36</v>
      </c>
      <c r="C17" s="30">
        <v>8</v>
      </c>
      <c r="D17" s="30">
        <v>25768</v>
      </c>
      <c r="E17" s="30">
        <v>224</v>
      </c>
      <c r="F17" s="58">
        <v>10422.75861623</v>
      </c>
      <c r="G17" s="33">
        <v>2.1410980545224296</v>
      </c>
      <c r="H17" s="32">
        <v>10269.092181639999</v>
      </c>
      <c r="I17" s="33">
        <v>2.1397411068707854</v>
      </c>
      <c r="J17" s="34">
        <v>153.6664345900008</v>
      </c>
      <c r="K17" s="26">
        <v>1.496397460183865</v>
      </c>
    </row>
    <row r="18" spans="1:11" s="27" customFormat="1" ht="21">
      <c r="A18" s="28" t="s">
        <v>37</v>
      </c>
      <c r="B18" s="29" t="s">
        <v>38</v>
      </c>
      <c r="C18" s="30">
        <v>27</v>
      </c>
      <c r="D18" s="30">
        <v>58722</v>
      </c>
      <c r="E18" s="30">
        <v>423</v>
      </c>
      <c r="F18" s="58">
        <v>7678.754553819999</v>
      </c>
      <c r="G18" s="33">
        <v>1.5774102655258542</v>
      </c>
      <c r="H18" s="32">
        <v>7679.725572109999</v>
      </c>
      <c r="I18" s="33">
        <v>1.6002022579474202</v>
      </c>
      <c r="J18" s="34">
        <v>-0.9710182899998472</v>
      </c>
      <c r="K18" s="26">
        <v>-0.012643919120316439</v>
      </c>
    </row>
    <row r="19" spans="1:11" s="27" customFormat="1" ht="21">
      <c r="A19" s="28" t="s">
        <v>39</v>
      </c>
      <c r="B19" s="29" t="s">
        <v>40</v>
      </c>
      <c r="C19" s="30">
        <v>10</v>
      </c>
      <c r="D19" s="30">
        <v>29935</v>
      </c>
      <c r="E19" s="30">
        <v>26</v>
      </c>
      <c r="F19" s="58">
        <v>6686.26501419</v>
      </c>
      <c r="G19" s="33">
        <v>1.3735278289579917</v>
      </c>
      <c r="H19" s="32">
        <v>6448.13613711</v>
      </c>
      <c r="I19" s="33">
        <v>1.343579521074062</v>
      </c>
      <c r="J19" s="34">
        <v>238.12887708000017</v>
      </c>
      <c r="K19" s="26">
        <v>3.6929877412099352</v>
      </c>
    </row>
    <row r="20" spans="1:11" s="27" customFormat="1" ht="21">
      <c r="A20" s="28" t="s">
        <v>41</v>
      </c>
      <c r="B20" s="29" t="s">
        <v>42</v>
      </c>
      <c r="C20" s="30">
        <v>4</v>
      </c>
      <c r="D20" s="30">
        <v>8672</v>
      </c>
      <c r="E20" s="30">
        <v>6</v>
      </c>
      <c r="F20" s="58">
        <v>4892.338530110001</v>
      </c>
      <c r="G20" s="33">
        <v>1.005009987717871</v>
      </c>
      <c r="H20" s="32">
        <v>4893.41301846</v>
      </c>
      <c r="I20" s="33">
        <v>1.0196263509267014</v>
      </c>
      <c r="J20" s="34">
        <v>-1.0744883499992284</v>
      </c>
      <c r="K20" s="26">
        <v>-0.021957851216437466</v>
      </c>
    </row>
    <row r="21" spans="1:11" s="27" customFormat="1" ht="21">
      <c r="A21" s="28" t="s">
        <v>43</v>
      </c>
      <c r="B21" s="29" t="s">
        <v>44</v>
      </c>
      <c r="C21" s="30">
        <v>30</v>
      </c>
      <c r="D21" s="30">
        <v>42352</v>
      </c>
      <c r="E21" s="30">
        <v>317</v>
      </c>
      <c r="F21" s="58">
        <v>4498.96647077</v>
      </c>
      <c r="G21" s="33">
        <v>0.9242014242685713</v>
      </c>
      <c r="H21" s="32">
        <v>4374.63101883</v>
      </c>
      <c r="I21" s="33">
        <v>0.9115292425866285</v>
      </c>
      <c r="J21" s="34">
        <v>124.33545193999998</v>
      </c>
      <c r="K21" s="26">
        <v>2.8421928936364016</v>
      </c>
    </row>
    <row r="22" spans="1:11" s="27" customFormat="1" ht="21">
      <c r="A22" s="28" t="s">
        <v>45</v>
      </c>
      <c r="B22" s="29" t="s">
        <v>46</v>
      </c>
      <c r="C22" s="30">
        <v>22</v>
      </c>
      <c r="D22" s="30">
        <v>36002</v>
      </c>
      <c r="E22" s="30">
        <v>283</v>
      </c>
      <c r="F22" s="58">
        <v>4189.2263572</v>
      </c>
      <c r="G22" s="33">
        <v>0.8605729762740457</v>
      </c>
      <c r="H22" s="32">
        <v>4148.775960620001</v>
      </c>
      <c r="I22" s="33">
        <v>0.8644684758023293</v>
      </c>
      <c r="J22" s="34">
        <v>40.450396579999506</v>
      </c>
      <c r="K22" s="26">
        <v>0.9749959256405478</v>
      </c>
    </row>
    <row r="23" spans="1:11" s="39" customFormat="1" ht="21">
      <c r="A23" s="28" t="s">
        <v>47</v>
      </c>
      <c r="B23" s="29" t="s">
        <v>48</v>
      </c>
      <c r="C23" s="35">
        <v>1</v>
      </c>
      <c r="D23" s="35">
        <v>30582</v>
      </c>
      <c r="E23" s="35">
        <v>2</v>
      </c>
      <c r="F23" s="59">
        <v>1676.6114675100002</v>
      </c>
      <c r="G23" s="38">
        <v>0.3444183717049484</v>
      </c>
      <c r="H23" s="37">
        <v>1633.27737258</v>
      </c>
      <c r="I23" s="38">
        <v>0.3403212933738814</v>
      </c>
      <c r="J23" s="62">
        <v>43.33409493000022</v>
      </c>
      <c r="K23" s="63">
        <v>2.6531987559190693</v>
      </c>
    </row>
    <row r="24" spans="1:12" s="27" customFormat="1" ht="24" thickBot="1">
      <c r="A24" s="65" t="s">
        <v>49</v>
      </c>
      <c r="B24" s="66"/>
      <c r="C24" s="40">
        <f>SUM(C7:C23)</f>
        <v>517</v>
      </c>
      <c r="D24" s="40">
        <f aca="true" t="shared" si="0" ref="D24:J24">SUM(D7:D23)</f>
        <v>2040488</v>
      </c>
      <c r="E24" s="40">
        <f t="shared" si="0"/>
        <v>10062</v>
      </c>
      <c r="F24" s="61">
        <f t="shared" si="0"/>
        <v>486795.01595992007</v>
      </c>
      <c r="G24" s="61">
        <f t="shared" si="0"/>
        <v>99.99999999999999</v>
      </c>
      <c r="H24" s="61">
        <f t="shared" si="0"/>
        <v>479922.1807098801</v>
      </c>
      <c r="I24" s="61">
        <f t="shared" si="0"/>
        <v>99.99999999999996</v>
      </c>
      <c r="J24" s="61">
        <f t="shared" si="0"/>
        <v>6872.835250039996</v>
      </c>
      <c r="K24" s="46">
        <f>J24*100/H24</f>
        <v>1.4320728497845205</v>
      </c>
      <c r="L24" s="47"/>
    </row>
    <row r="25" spans="2:3" ht="21">
      <c r="B25" s="48" t="s">
        <v>50</v>
      </c>
      <c r="C25" s="60"/>
    </row>
    <row r="26" spans="2:8" ht="21">
      <c r="B26" s="48" t="s">
        <v>51</v>
      </c>
      <c r="C26" s="50"/>
      <c r="D26" s="51"/>
      <c r="H26" s="52"/>
    </row>
    <row r="27" spans="2:10" ht="21">
      <c r="B27" s="48" t="s">
        <v>72</v>
      </c>
      <c r="D27" s="53"/>
      <c r="F27" s="1"/>
      <c r="G27" s="54"/>
      <c r="H27" s="54"/>
      <c r="J27" s="56"/>
    </row>
    <row r="28" spans="2:8" ht="20.25">
      <c r="B28" s="50" t="s">
        <v>73</v>
      </c>
      <c r="F28" s="1"/>
      <c r="H28" s="1"/>
    </row>
    <row r="30" spans="6:8" ht="20.25">
      <c r="F30" s="1"/>
      <c r="H30" s="1"/>
    </row>
    <row r="31" spans="6:8" ht="20.25">
      <c r="F31" s="1"/>
      <c r="H31" s="1"/>
    </row>
    <row r="32" spans="2:8" ht="20.25">
      <c r="B32" s="50"/>
      <c r="F32" s="1"/>
      <c r="H32" s="1"/>
    </row>
    <row r="33" spans="6:8" ht="20.25">
      <c r="F33" s="1"/>
      <c r="H33" s="1"/>
    </row>
    <row r="34" spans="6:8" ht="20.25">
      <c r="F34" s="1"/>
      <c r="H34" s="1"/>
    </row>
    <row r="35" spans="6:8" ht="20.25">
      <c r="F35" s="1"/>
      <c r="H35" s="1"/>
    </row>
    <row r="36" spans="6:8" ht="20.25">
      <c r="F36" s="1"/>
      <c r="H36" s="1"/>
    </row>
    <row r="37" spans="6:8" ht="20.25">
      <c r="F37" s="1"/>
      <c r="H37" s="1"/>
    </row>
    <row r="38" spans="6:8" ht="20.25">
      <c r="F38" s="1"/>
      <c r="H38" s="1"/>
    </row>
    <row r="39" spans="6:8" ht="20.25">
      <c r="F39" s="1"/>
      <c r="H39" s="1"/>
    </row>
  </sheetData>
  <sheetProtection/>
  <mergeCells count="10">
    <mergeCell ref="A1:K1"/>
    <mergeCell ref="A2:K2"/>
    <mergeCell ref="A24:B24"/>
    <mergeCell ref="J5:K5"/>
    <mergeCell ref="F5:G5"/>
    <mergeCell ref="H4:I4"/>
    <mergeCell ref="H5:I5"/>
    <mergeCell ref="A5:B5"/>
    <mergeCell ref="J4:K4"/>
    <mergeCell ref="F4:G4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85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75" zoomScalePageLayoutView="0" workbookViewId="0" topLeftCell="C7">
      <selection activeCell="K25" sqref="K25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10.57421875" style="1" customWidth="1"/>
    <col min="6" max="6" width="15.421875" style="4" customWidth="1"/>
    <col min="7" max="7" width="10.8515625" style="1" customWidth="1"/>
    <col min="8" max="8" width="15.421875" style="4" customWidth="1"/>
    <col min="9" max="9" width="10.8515625" style="1" customWidth="1"/>
    <col min="10" max="10" width="15.00390625" style="1" customWidth="1"/>
    <col min="11" max="11" width="10.421875" style="1" customWidth="1"/>
    <col min="12" max="16384" width="9.140625" style="1" customWidth="1"/>
  </cols>
  <sheetData>
    <row r="1" spans="1:11" ht="26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6.25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21" thickBot="1"/>
    <row r="4" spans="1:11" ht="21.75">
      <c r="A4" s="5"/>
      <c r="B4" s="6"/>
      <c r="C4" s="7" t="s">
        <v>2</v>
      </c>
      <c r="D4" s="7" t="s">
        <v>2</v>
      </c>
      <c r="E4" s="7" t="s">
        <v>2</v>
      </c>
      <c r="F4" s="71" t="s">
        <v>3</v>
      </c>
      <c r="G4" s="72"/>
      <c r="H4" s="71" t="s">
        <v>3</v>
      </c>
      <c r="I4" s="72"/>
      <c r="J4" s="71" t="s">
        <v>3</v>
      </c>
      <c r="K4" s="75"/>
    </row>
    <row r="5" spans="1:11" ht="21.75">
      <c r="A5" s="73" t="s">
        <v>4</v>
      </c>
      <c r="B5" s="74"/>
      <c r="C5" s="9" t="s">
        <v>5</v>
      </c>
      <c r="D5" s="9" t="s">
        <v>6</v>
      </c>
      <c r="E5" s="9" t="s">
        <v>7</v>
      </c>
      <c r="F5" s="76" t="s">
        <v>67</v>
      </c>
      <c r="G5" s="70"/>
      <c r="H5" s="76" t="s">
        <v>65</v>
      </c>
      <c r="I5" s="70"/>
      <c r="J5" s="67" t="s">
        <v>10</v>
      </c>
      <c r="K5" s="68"/>
    </row>
    <row r="6" spans="1:11" ht="21.75" thickBot="1">
      <c r="A6" s="11"/>
      <c r="B6" s="12"/>
      <c r="C6" s="13" t="s">
        <v>11</v>
      </c>
      <c r="D6" s="14" t="s">
        <v>12</v>
      </c>
      <c r="E6" s="13" t="s">
        <v>12</v>
      </c>
      <c r="F6" s="16" t="s">
        <v>13</v>
      </c>
      <c r="G6" s="17" t="s">
        <v>14</v>
      </c>
      <c r="H6" s="16" t="s">
        <v>13</v>
      </c>
      <c r="I6" s="17" t="s">
        <v>14</v>
      </c>
      <c r="J6" s="17" t="s">
        <v>13</v>
      </c>
      <c r="K6" s="18" t="s">
        <v>14</v>
      </c>
    </row>
    <row r="7" spans="1:11" s="27" customFormat="1" ht="21">
      <c r="A7" s="19" t="s">
        <v>15</v>
      </c>
      <c r="B7" s="20" t="s">
        <v>22</v>
      </c>
      <c r="C7" s="21">
        <v>49</v>
      </c>
      <c r="D7" s="21">
        <v>186046</v>
      </c>
      <c r="E7" s="21">
        <v>932</v>
      </c>
      <c r="F7" s="57">
        <v>72714.7426827</v>
      </c>
      <c r="G7" s="24">
        <v>14.793993052712217</v>
      </c>
      <c r="H7" s="23">
        <v>72577.06366700999</v>
      </c>
      <c r="I7" s="24">
        <v>14.909163259178802</v>
      </c>
      <c r="J7" s="25">
        <v>137.6790156900097</v>
      </c>
      <c r="K7" s="26">
        <v>0.18970044905880076</v>
      </c>
    </row>
    <row r="8" spans="1:11" s="27" customFormat="1" ht="21">
      <c r="A8" s="28" t="s">
        <v>17</v>
      </c>
      <c r="B8" s="29" t="s">
        <v>24</v>
      </c>
      <c r="C8" s="30">
        <v>78</v>
      </c>
      <c r="D8" s="30">
        <v>317219</v>
      </c>
      <c r="E8" s="30">
        <v>1943</v>
      </c>
      <c r="F8" s="58">
        <v>68330.54941903</v>
      </c>
      <c r="G8" s="33">
        <v>13.902018161629877</v>
      </c>
      <c r="H8" s="32">
        <v>67548.33107310001</v>
      </c>
      <c r="I8" s="33">
        <v>13.876134483402671</v>
      </c>
      <c r="J8" s="34">
        <v>782.2183459299849</v>
      </c>
      <c r="K8" s="26">
        <v>1.1580128383682455</v>
      </c>
    </row>
    <row r="9" spans="1:11" s="27" customFormat="1" ht="21">
      <c r="A9" s="28" t="s">
        <v>19</v>
      </c>
      <c r="B9" s="29" t="s">
        <v>18</v>
      </c>
      <c r="C9" s="30">
        <v>33</v>
      </c>
      <c r="D9" s="30">
        <v>93611</v>
      </c>
      <c r="E9" s="30">
        <v>206</v>
      </c>
      <c r="F9" s="58">
        <v>63569.92522419001</v>
      </c>
      <c r="G9" s="33">
        <v>12.933457472742331</v>
      </c>
      <c r="H9" s="32">
        <v>62809.0150816</v>
      </c>
      <c r="I9" s="33">
        <v>12.90255919275298</v>
      </c>
      <c r="J9" s="34">
        <v>760.910142590008</v>
      </c>
      <c r="K9" s="26">
        <v>1.2114664457028206</v>
      </c>
    </row>
    <row r="10" spans="1:11" s="27" customFormat="1" ht="21">
      <c r="A10" s="28" t="s">
        <v>21</v>
      </c>
      <c r="B10" s="29" t="s">
        <v>16</v>
      </c>
      <c r="C10" s="30">
        <v>61</v>
      </c>
      <c r="D10" s="30">
        <v>349915</v>
      </c>
      <c r="E10" s="30">
        <v>2419</v>
      </c>
      <c r="F10" s="58">
        <v>62389.24794161999</v>
      </c>
      <c r="G10" s="33">
        <v>12.693245778780145</v>
      </c>
      <c r="H10" s="32">
        <v>60921.12159471</v>
      </c>
      <c r="I10" s="33">
        <v>12.514738154123972</v>
      </c>
      <c r="J10" s="34">
        <v>1468.126346909994</v>
      </c>
      <c r="K10" s="26">
        <v>2.4098806924091116</v>
      </c>
    </row>
    <row r="11" spans="1:11" s="27" customFormat="1" ht="21">
      <c r="A11" s="28" t="s">
        <v>23</v>
      </c>
      <c r="B11" s="29" t="s">
        <v>20</v>
      </c>
      <c r="C11" s="30">
        <v>43</v>
      </c>
      <c r="D11" s="30">
        <v>170881</v>
      </c>
      <c r="E11" s="30">
        <v>547</v>
      </c>
      <c r="F11" s="58">
        <v>61418.47540399</v>
      </c>
      <c r="G11" s="33">
        <v>12.495739720894049</v>
      </c>
      <c r="H11" s="32">
        <v>60704.44637516</v>
      </c>
      <c r="I11" s="33">
        <v>12.470227587572108</v>
      </c>
      <c r="J11" s="34">
        <v>714.0290288300021</v>
      </c>
      <c r="K11" s="26">
        <v>1.1762384330419982</v>
      </c>
    </row>
    <row r="12" spans="1:11" s="27" customFormat="1" ht="21">
      <c r="A12" s="28" t="s">
        <v>25</v>
      </c>
      <c r="B12" s="29" t="s">
        <v>26</v>
      </c>
      <c r="C12" s="30">
        <v>14</v>
      </c>
      <c r="D12" s="30">
        <v>92439</v>
      </c>
      <c r="E12" s="30">
        <v>321</v>
      </c>
      <c r="F12" s="58">
        <v>45554.85923744999</v>
      </c>
      <c r="G12" s="33">
        <v>9.268248036260449</v>
      </c>
      <c r="H12" s="32">
        <v>45043.03058541</v>
      </c>
      <c r="I12" s="33">
        <v>9.252976942787472</v>
      </c>
      <c r="J12" s="34">
        <v>511.82865203999245</v>
      </c>
      <c r="K12" s="26">
        <v>1.1363104244717053</v>
      </c>
    </row>
    <row r="13" spans="1:11" s="27" customFormat="1" ht="21">
      <c r="A13" s="28" t="s">
        <v>27</v>
      </c>
      <c r="B13" s="29" t="s">
        <v>28</v>
      </c>
      <c r="C13" s="30">
        <v>43</v>
      </c>
      <c r="D13" s="30">
        <v>182206</v>
      </c>
      <c r="E13" s="30">
        <v>837</v>
      </c>
      <c r="F13" s="58">
        <v>39208.85752943</v>
      </c>
      <c r="G13" s="33">
        <v>7.977138397179187</v>
      </c>
      <c r="H13" s="32">
        <v>38785.44340253</v>
      </c>
      <c r="I13" s="33">
        <v>7.9675103751931955</v>
      </c>
      <c r="J13" s="34">
        <v>423.4141269000029</v>
      </c>
      <c r="K13" s="26">
        <v>1.0916830897242837</v>
      </c>
    </row>
    <row r="14" spans="1:11" s="27" customFormat="1" ht="21">
      <c r="A14" s="28" t="s">
        <v>29</v>
      </c>
      <c r="B14" s="29" t="s">
        <v>30</v>
      </c>
      <c r="C14" s="30">
        <v>25</v>
      </c>
      <c r="D14" s="30">
        <v>103000</v>
      </c>
      <c r="E14" s="30">
        <v>682</v>
      </c>
      <c r="F14" s="58">
        <v>15470.194887560001</v>
      </c>
      <c r="G14" s="33">
        <v>3.1474491588226106</v>
      </c>
      <c r="H14" s="32">
        <v>15144.624597520002</v>
      </c>
      <c r="I14" s="33">
        <v>3.1110886720267743</v>
      </c>
      <c r="J14" s="34">
        <v>325.57029003999924</v>
      </c>
      <c r="K14" s="26">
        <v>2.149741566346338</v>
      </c>
    </row>
    <row r="15" spans="1:11" s="27" customFormat="1" ht="21">
      <c r="A15" s="28" t="s">
        <v>31</v>
      </c>
      <c r="B15" s="29" t="s">
        <v>32</v>
      </c>
      <c r="C15" s="30">
        <v>44</v>
      </c>
      <c r="D15" s="30">
        <v>239876</v>
      </c>
      <c r="E15" s="30">
        <v>387</v>
      </c>
      <c r="F15" s="58">
        <v>12384.24103336</v>
      </c>
      <c r="G15" s="33">
        <v>2.519604265260373</v>
      </c>
      <c r="H15" s="32">
        <v>12340.336398099998</v>
      </c>
      <c r="I15" s="33">
        <v>2.5350169976095303</v>
      </c>
      <c r="J15" s="34">
        <v>43.90463526000167</v>
      </c>
      <c r="K15" s="26">
        <v>0.355781510678765</v>
      </c>
    </row>
    <row r="16" spans="1:11" s="27" customFormat="1" ht="21">
      <c r="A16" s="28" t="s">
        <v>33</v>
      </c>
      <c r="B16" s="29" t="s">
        <v>34</v>
      </c>
      <c r="C16" s="30">
        <v>34</v>
      </c>
      <c r="D16" s="30">
        <v>70240</v>
      </c>
      <c r="E16" s="30">
        <v>542</v>
      </c>
      <c r="F16" s="58">
        <v>10902.31144162</v>
      </c>
      <c r="G16" s="33">
        <v>2.218102048846339</v>
      </c>
      <c r="H16" s="32">
        <v>10876.682174950001</v>
      </c>
      <c r="I16" s="33">
        <v>2.234345426380768</v>
      </c>
      <c r="J16" s="34">
        <v>25.629266669999197</v>
      </c>
      <c r="K16" s="26">
        <v>0.23563496898921762</v>
      </c>
    </row>
    <row r="17" spans="1:11" s="27" customFormat="1" ht="21">
      <c r="A17" s="28" t="s">
        <v>35</v>
      </c>
      <c r="B17" s="29" t="s">
        <v>36</v>
      </c>
      <c r="C17" s="30">
        <v>8</v>
      </c>
      <c r="D17" s="30">
        <v>25636</v>
      </c>
      <c r="E17" s="30">
        <v>220</v>
      </c>
      <c r="F17" s="58">
        <v>10555.90625066</v>
      </c>
      <c r="G17" s="33">
        <v>2.147625061657537</v>
      </c>
      <c r="H17" s="32">
        <v>10422.75861623</v>
      </c>
      <c r="I17" s="33">
        <v>2.1410980545224296</v>
      </c>
      <c r="J17" s="34">
        <v>133.14763443000083</v>
      </c>
      <c r="K17" s="26">
        <v>1.2774701912665178</v>
      </c>
    </row>
    <row r="18" spans="1:11" s="27" customFormat="1" ht="21">
      <c r="A18" s="28" t="s">
        <v>37</v>
      </c>
      <c r="B18" s="29" t="s">
        <v>38</v>
      </c>
      <c r="C18" s="30">
        <v>26</v>
      </c>
      <c r="D18" s="30">
        <v>58585</v>
      </c>
      <c r="E18" s="30">
        <v>417</v>
      </c>
      <c r="F18" s="58">
        <v>7781.74600218</v>
      </c>
      <c r="G18" s="33">
        <v>1.5832153432293121</v>
      </c>
      <c r="H18" s="32">
        <v>7678.754553819999</v>
      </c>
      <c r="I18" s="33">
        <v>1.5774102655258542</v>
      </c>
      <c r="J18" s="34">
        <v>102.9914483600005</v>
      </c>
      <c r="K18" s="26">
        <v>1.341251991298051</v>
      </c>
    </row>
    <row r="19" spans="1:11" s="27" customFormat="1" ht="21">
      <c r="A19" s="28" t="s">
        <v>39</v>
      </c>
      <c r="B19" s="29" t="s">
        <v>40</v>
      </c>
      <c r="C19" s="30">
        <v>10</v>
      </c>
      <c r="D19" s="30">
        <v>29931</v>
      </c>
      <c r="E19" s="30">
        <v>26</v>
      </c>
      <c r="F19" s="58">
        <v>6790.67732936</v>
      </c>
      <c r="G19" s="33">
        <v>1.381579986772937</v>
      </c>
      <c r="H19" s="32">
        <v>6686.26501419</v>
      </c>
      <c r="I19" s="33">
        <v>1.3735278289579917</v>
      </c>
      <c r="J19" s="34">
        <v>104.4123151699996</v>
      </c>
      <c r="K19" s="26">
        <v>1.5615940281817937</v>
      </c>
    </row>
    <row r="20" spans="1:11" s="27" customFormat="1" ht="21">
      <c r="A20" s="28" t="s">
        <v>41</v>
      </c>
      <c r="B20" s="29" t="s">
        <v>42</v>
      </c>
      <c r="C20" s="30">
        <v>4</v>
      </c>
      <c r="D20" s="30">
        <v>8662</v>
      </c>
      <c r="E20" s="30">
        <v>6</v>
      </c>
      <c r="F20" s="58">
        <v>4923.27554353</v>
      </c>
      <c r="G20" s="33">
        <v>1.00165250539901</v>
      </c>
      <c r="H20" s="32">
        <v>4892.338530110001</v>
      </c>
      <c r="I20" s="33">
        <v>1.005009987717871</v>
      </c>
      <c r="J20" s="34">
        <v>30.937013419998948</v>
      </c>
      <c r="K20" s="26">
        <v>0.6323563512540362</v>
      </c>
    </row>
    <row r="21" spans="1:11" s="27" customFormat="1" ht="21">
      <c r="A21" s="28" t="s">
        <v>43</v>
      </c>
      <c r="B21" s="29" t="s">
        <v>46</v>
      </c>
      <c r="C21" s="30">
        <v>22</v>
      </c>
      <c r="D21" s="30">
        <v>36244</v>
      </c>
      <c r="E21" s="30">
        <v>284</v>
      </c>
      <c r="F21" s="58">
        <v>4247.32134103</v>
      </c>
      <c r="G21" s="33">
        <v>0.8641279621385991</v>
      </c>
      <c r="H21" s="32">
        <v>4189.2263572</v>
      </c>
      <c r="I21" s="33">
        <v>0.8605729762740457</v>
      </c>
      <c r="J21" s="34">
        <v>58.094983830000274</v>
      </c>
      <c r="K21" s="26">
        <v>1.3867711810356762</v>
      </c>
    </row>
    <row r="22" spans="1:11" s="27" customFormat="1" ht="21">
      <c r="A22" s="28" t="s">
        <v>45</v>
      </c>
      <c r="B22" s="29" t="s">
        <v>44</v>
      </c>
      <c r="C22" s="30">
        <v>29</v>
      </c>
      <c r="D22" s="30">
        <v>38010</v>
      </c>
      <c r="E22" s="30">
        <v>316</v>
      </c>
      <c r="F22" s="58">
        <v>3545.189760280001</v>
      </c>
      <c r="G22" s="33">
        <v>0.7212775669576414</v>
      </c>
      <c r="H22" s="32">
        <v>4498.96647077</v>
      </c>
      <c r="I22" s="33">
        <v>0.9242014242685713</v>
      </c>
      <c r="J22" s="34">
        <v>-953.7767104899995</v>
      </c>
      <c r="K22" s="26">
        <v>-21.199907060582294</v>
      </c>
    </row>
    <row r="23" spans="1:11" s="39" customFormat="1" ht="21">
      <c r="A23" s="28" t="s">
        <v>47</v>
      </c>
      <c r="B23" s="29" t="s">
        <v>48</v>
      </c>
      <c r="C23" s="35">
        <v>1</v>
      </c>
      <c r="D23" s="35">
        <v>29779</v>
      </c>
      <c r="E23" s="35">
        <v>2</v>
      </c>
      <c r="F23" s="59">
        <v>1727.80160067</v>
      </c>
      <c r="G23" s="38">
        <v>0.3515254807173844</v>
      </c>
      <c r="H23" s="32">
        <v>1676.6114675100002</v>
      </c>
      <c r="I23" s="33">
        <v>0.3444183717049484</v>
      </c>
      <c r="J23" s="34">
        <v>51.19013315999973</v>
      </c>
      <c r="K23" s="26">
        <v>3.053189969887547</v>
      </c>
    </row>
    <row r="24" spans="1:12" s="27" customFormat="1" ht="24" thickBot="1">
      <c r="A24" s="65" t="s">
        <v>49</v>
      </c>
      <c r="B24" s="66"/>
      <c r="C24" s="40">
        <f>SUM(C7:C23)</f>
        <v>524</v>
      </c>
      <c r="D24" s="40">
        <f aca="true" t="shared" si="0" ref="D24:J24">SUM(D7:D23)</f>
        <v>2032280</v>
      </c>
      <c r="E24" s="40">
        <f t="shared" si="0"/>
        <v>10087</v>
      </c>
      <c r="F24" s="61">
        <f t="shared" si="0"/>
        <v>491515.32262866</v>
      </c>
      <c r="G24" s="61">
        <f t="shared" si="0"/>
        <v>99.99999999999997</v>
      </c>
      <c r="H24" s="61">
        <f t="shared" si="0"/>
        <v>486795.01595992007</v>
      </c>
      <c r="I24" s="61">
        <f t="shared" si="0"/>
        <v>99.99999999999999</v>
      </c>
      <c r="J24" s="61">
        <f t="shared" si="0"/>
        <v>4720.306668739995</v>
      </c>
      <c r="K24" s="46">
        <f>J24*100/H24</f>
        <v>0.9696702952950197</v>
      </c>
      <c r="L24" s="47"/>
    </row>
    <row r="25" ht="21">
      <c r="B25" s="48" t="s">
        <v>50</v>
      </c>
    </row>
    <row r="26" spans="2:8" ht="21">
      <c r="B26" s="48" t="s">
        <v>51</v>
      </c>
      <c r="C26" s="50"/>
      <c r="D26" s="51"/>
      <c r="H26" s="52"/>
    </row>
    <row r="27" spans="2:10" ht="21">
      <c r="B27" s="48" t="s">
        <v>72</v>
      </c>
      <c r="D27" s="53"/>
      <c r="F27" s="1"/>
      <c r="G27" s="54"/>
      <c r="H27" s="54"/>
      <c r="J27" s="56"/>
    </row>
    <row r="28" spans="2:8" ht="20.25">
      <c r="B28" s="50" t="s">
        <v>73</v>
      </c>
      <c r="F28" s="1"/>
      <c r="H28" s="1"/>
    </row>
    <row r="29" spans="6:8" ht="20.25">
      <c r="F29" s="1"/>
      <c r="H29" s="1"/>
    </row>
    <row r="30" spans="6:8" ht="20.25">
      <c r="F30" s="1"/>
      <c r="H30" s="1"/>
    </row>
    <row r="31" spans="2:8" ht="20.25">
      <c r="B31" s="50"/>
      <c r="F31" s="1"/>
      <c r="H31" s="1"/>
    </row>
    <row r="32" spans="6:8" ht="20.25">
      <c r="F32" s="1"/>
      <c r="H32" s="1"/>
    </row>
    <row r="33" spans="6:8" ht="20.25">
      <c r="F33" s="1"/>
      <c r="H33" s="1"/>
    </row>
    <row r="34" spans="6:8" ht="20.25">
      <c r="F34" s="1"/>
      <c r="H34" s="1"/>
    </row>
    <row r="35" spans="6:8" ht="20.25">
      <c r="F35" s="1"/>
      <c r="H35" s="1"/>
    </row>
    <row r="36" spans="6:8" ht="20.25">
      <c r="F36" s="1"/>
      <c r="H36" s="1"/>
    </row>
    <row r="37" spans="6:8" ht="20.25">
      <c r="F37" s="1"/>
      <c r="H37" s="1"/>
    </row>
    <row r="38" spans="6:8" ht="20.25">
      <c r="F38" s="1"/>
      <c r="H38" s="1"/>
    </row>
  </sheetData>
  <sheetProtection/>
  <mergeCells count="10">
    <mergeCell ref="A1:K1"/>
    <mergeCell ref="A2:K2"/>
    <mergeCell ref="A24:B24"/>
    <mergeCell ref="J5:K5"/>
    <mergeCell ref="F5:G5"/>
    <mergeCell ref="H4:I4"/>
    <mergeCell ref="H5:I5"/>
    <mergeCell ref="A5:B5"/>
    <mergeCell ref="J4:K4"/>
    <mergeCell ref="F4:G4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85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85" zoomScaleNormal="85" zoomScaleSheetLayoutView="75" zoomScalePageLayoutView="0" workbookViewId="0" topLeftCell="A13">
      <selection activeCell="B28" sqref="B28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10.57421875" style="1" customWidth="1"/>
    <col min="6" max="6" width="15.421875" style="4" customWidth="1"/>
    <col min="7" max="7" width="10.8515625" style="1" customWidth="1"/>
    <col min="8" max="8" width="15.421875" style="4" customWidth="1"/>
    <col min="9" max="9" width="10.8515625" style="1" customWidth="1"/>
    <col min="10" max="10" width="15.00390625" style="1" customWidth="1"/>
    <col min="11" max="11" width="10.421875" style="1" customWidth="1"/>
    <col min="12" max="16384" width="9.140625" style="1" customWidth="1"/>
  </cols>
  <sheetData>
    <row r="1" spans="1:11" ht="26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6.25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21" thickBot="1"/>
    <row r="4" spans="1:11" ht="21.75">
      <c r="A4" s="5"/>
      <c r="B4" s="6"/>
      <c r="C4" s="7" t="s">
        <v>2</v>
      </c>
      <c r="D4" s="7" t="s">
        <v>2</v>
      </c>
      <c r="E4" s="7" t="s">
        <v>2</v>
      </c>
      <c r="F4" s="71" t="s">
        <v>3</v>
      </c>
      <c r="G4" s="72"/>
      <c r="H4" s="71" t="s">
        <v>3</v>
      </c>
      <c r="I4" s="72"/>
      <c r="J4" s="71" t="s">
        <v>3</v>
      </c>
      <c r="K4" s="75"/>
    </row>
    <row r="5" spans="1:11" ht="21.75">
      <c r="A5" s="73" t="s">
        <v>4</v>
      </c>
      <c r="B5" s="74"/>
      <c r="C5" s="9" t="s">
        <v>5</v>
      </c>
      <c r="D5" s="9" t="s">
        <v>6</v>
      </c>
      <c r="E5" s="9" t="s">
        <v>7</v>
      </c>
      <c r="F5" s="76" t="s">
        <v>69</v>
      </c>
      <c r="G5" s="70"/>
      <c r="H5" s="76" t="s">
        <v>67</v>
      </c>
      <c r="I5" s="70"/>
      <c r="J5" s="67" t="s">
        <v>10</v>
      </c>
      <c r="K5" s="68"/>
    </row>
    <row r="6" spans="1:11" ht="21.75" thickBot="1">
      <c r="A6" s="11"/>
      <c r="B6" s="12"/>
      <c r="C6" s="13" t="s">
        <v>11</v>
      </c>
      <c r="D6" s="14" t="s">
        <v>12</v>
      </c>
      <c r="E6" s="13" t="s">
        <v>12</v>
      </c>
      <c r="F6" s="16" t="s">
        <v>13</v>
      </c>
      <c r="G6" s="17" t="s">
        <v>14</v>
      </c>
      <c r="H6" s="16" t="s">
        <v>13</v>
      </c>
      <c r="I6" s="17" t="s">
        <v>14</v>
      </c>
      <c r="J6" s="17" t="s">
        <v>13</v>
      </c>
      <c r="K6" s="18" t="s">
        <v>14</v>
      </c>
    </row>
    <row r="7" spans="1:11" s="27" customFormat="1" ht="21">
      <c r="A7" s="19" t="s">
        <v>15</v>
      </c>
      <c r="B7" s="20" t="s">
        <v>22</v>
      </c>
      <c r="C7" s="21">
        <v>50</v>
      </c>
      <c r="D7" s="21">
        <v>185811</v>
      </c>
      <c r="E7" s="21">
        <v>975</v>
      </c>
      <c r="F7" s="57">
        <v>73297.12456618</v>
      </c>
      <c r="G7" s="24">
        <v>14.761158600984267</v>
      </c>
      <c r="H7" s="57">
        <v>72714.7426827</v>
      </c>
      <c r="I7" s="24">
        <v>14.909163259178802</v>
      </c>
      <c r="J7" s="25">
        <v>582.381883480004</v>
      </c>
      <c r="K7" s="26">
        <v>0.80091307758772</v>
      </c>
    </row>
    <row r="8" spans="1:11" s="27" customFormat="1" ht="21">
      <c r="A8" s="28" t="s">
        <v>17</v>
      </c>
      <c r="B8" s="29" t="s">
        <v>24</v>
      </c>
      <c r="C8" s="30">
        <v>78</v>
      </c>
      <c r="D8" s="30">
        <v>316108</v>
      </c>
      <c r="E8" s="30">
        <v>1954</v>
      </c>
      <c r="F8" s="58">
        <v>68987.63112432999</v>
      </c>
      <c r="G8" s="33">
        <v>13.893278495706557</v>
      </c>
      <c r="H8" s="58">
        <v>68330.54941903</v>
      </c>
      <c r="I8" s="33">
        <v>13.876134483402671</v>
      </c>
      <c r="J8" s="34">
        <v>657.0817052999919</v>
      </c>
      <c r="K8" s="26">
        <v>0.9616221600539264</v>
      </c>
    </row>
    <row r="9" spans="1:11" s="27" customFormat="1" ht="21">
      <c r="A9" s="28" t="s">
        <v>19</v>
      </c>
      <c r="B9" s="29" t="s">
        <v>16</v>
      </c>
      <c r="C9" s="30">
        <v>65</v>
      </c>
      <c r="D9" s="30">
        <v>352642</v>
      </c>
      <c r="E9" s="30">
        <v>2396</v>
      </c>
      <c r="F9" s="58">
        <v>65013.51203923</v>
      </c>
      <c r="G9" s="33">
        <v>13.092938748935278</v>
      </c>
      <c r="H9" s="58">
        <v>62389.24794161999</v>
      </c>
      <c r="I9" s="33">
        <v>12.514738154123972</v>
      </c>
      <c r="J9" s="34">
        <v>2624.2640976100083</v>
      </c>
      <c r="K9" s="26">
        <v>4.206276216160888</v>
      </c>
    </row>
    <row r="10" spans="1:11" s="27" customFormat="1" ht="21">
      <c r="A10" s="28" t="s">
        <v>21</v>
      </c>
      <c r="B10" s="29" t="s">
        <v>18</v>
      </c>
      <c r="C10" s="30">
        <v>32</v>
      </c>
      <c r="D10" s="30">
        <v>91484</v>
      </c>
      <c r="E10" s="30">
        <v>204</v>
      </c>
      <c r="F10" s="58">
        <v>63429.547654760005</v>
      </c>
      <c r="G10" s="33">
        <v>12.77394738828018</v>
      </c>
      <c r="H10" s="58">
        <v>63569.92522419001</v>
      </c>
      <c r="I10" s="33">
        <v>12.90255919275298</v>
      </c>
      <c r="J10" s="34">
        <v>-140.37756943000568</v>
      </c>
      <c r="K10" s="26">
        <v>-0.22082387061954314</v>
      </c>
    </row>
    <row r="11" spans="1:12" s="27" customFormat="1" ht="21">
      <c r="A11" s="28" t="s">
        <v>23</v>
      </c>
      <c r="B11" s="29" t="s">
        <v>20</v>
      </c>
      <c r="C11" s="30">
        <v>44</v>
      </c>
      <c r="D11" s="30">
        <v>172870</v>
      </c>
      <c r="E11" s="30">
        <v>553</v>
      </c>
      <c r="F11" s="58">
        <v>63136.37230652001</v>
      </c>
      <c r="G11" s="33">
        <v>12.714905402132933</v>
      </c>
      <c r="H11" s="58">
        <v>61418.47540399</v>
      </c>
      <c r="I11" s="33">
        <v>12.470227587572108</v>
      </c>
      <c r="J11" s="34">
        <v>1717.8969025300103</v>
      </c>
      <c r="K11" s="26">
        <v>2.797036056708123</v>
      </c>
      <c r="L11" s="39"/>
    </row>
    <row r="12" spans="1:11" s="27" customFormat="1" ht="21">
      <c r="A12" s="28" t="s">
        <v>25</v>
      </c>
      <c r="B12" s="29" t="s">
        <v>26</v>
      </c>
      <c r="C12" s="30">
        <v>12</v>
      </c>
      <c r="D12" s="30">
        <v>68454</v>
      </c>
      <c r="E12" s="30">
        <v>315</v>
      </c>
      <c r="F12" s="58">
        <v>45935.64652041</v>
      </c>
      <c r="G12" s="33">
        <v>9.250886276095311</v>
      </c>
      <c r="H12" s="58">
        <v>45554.85923744999</v>
      </c>
      <c r="I12" s="33">
        <v>9.252976942787472</v>
      </c>
      <c r="J12" s="34">
        <v>380.7872829600092</v>
      </c>
      <c r="K12" s="26">
        <v>0.8358873001345364</v>
      </c>
    </row>
    <row r="13" spans="1:11" s="27" customFormat="1" ht="21">
      <c r="A13" s="28" t="s">
        <v>27</v>
      </c>
      <c r="B13" s="29" t="s">
        <v>28</v>
      </c>
      <c r="C13" s="30">
        <v>43</v>
      </c>
      <c r="D13" s="30">
        <v>201364</v>
      </c>
      <c r="E13" s="30">
        <v>824</v>
      </c>
      <c r="F13" s="58">
        <v>38754.62716412999</v>
      </c>
      <c r="G13" s="33">
        <v>7.804715416567532</v>
      </c>
      <c r="H13" s="58">
        <v>39208.85752943</v>
      </c>
      <c r="I13" s="33">
        <v>7.9675103751931955</v>
      </c>
      <c r="J13" s="34">
        <v>-454.23036530001264</v>
      </c>
      <c r="K13" s="26">
        <v>-1.1584891627078633</v>
      </c>
    </row>
    <row r="14" spans="1:11" s="27" customFormat="1" ht="21">
      <c r="A14" s="28" t="s">
        <v>29</v>
      </c>
      <c r="B14" s="29" t="s">
        <v>30</v>
      </c>
      <c r="C14" s="30">
        <v>25</v>
      </c>
      <c r="D14" s="30">
        <v>102029</v>
      </c>
      <c r="E14" s="30">
        <v>683</v>
      </c>
      <c r="F14" s="58">
        <v>15566.270485350002</v>
      </c>
      <c r="G14" s="33">
        <v>3.1348595026071817</v>
      </c>
      <c r="H14" s="58">
        <v>15470.194887560001</v>
      </c>
      <c r="I14" s="33">
        <v>3.1110886720267743</v>
      </c>
      <c r="J14" s="34">
        <v>96.07559779000076</v>
      </c>
      <c r="K14" s="26">
        <v>0.6210367644900048</v>
      </c>
    </row>
    <row r="15" spans="1:11" s="27" customFormat="1" ht="21">
      <c r="A15" s="28" t="s">
        <v>31</v>
      </c>
      <c r="B15" s="29" t="s">
        <v>32</v>
      </c>
      <c r="C15" s="30">
        <v>43</v>
      </c>
      <c r="D15" s="30">
        <v>237679</v>
      </c>
      <c r="E15" s="30">
        <v>402</v>
      </c>
      <c r="F15" s="58">
        <v>12202.08593312</v>
      </c>
      <c r="G15" s="33">
        <v>2.4573532288977553</v>
      </c>
      <c r="H15" s="58">
        <v>12384.24103336</v>
      </c>
      <c r="I15" s="33">
        <v>2.5350169976095303</v>
      </c>
      <c r="J15" s="34">
        <v>-182.15510023999923</v>
      </c>
      <c r="K15" s="26">
        <v>-1.470862039501005</v>
      </c>
    </row>
    <row r="16" spans="1:11" s="27" customFormat="1" ht="21">
      <c r="A16" s="28" t="s">
        <v>33</v>
      </c>
      <c r="B16" s="29" t="s">
        <v>34</v>
      </c>
      <c r="C16" s="30">
        <v>35</v>
      </c>
      <c r="D16" s="30">
        <v>69327</v>
      </c>
      <c r="E16" s="30">
        <v>544</v>
      </c>
      <c r="F16" s="58">
        <v>10929.44529502</v>
      </c>
      <c r="G16" s="33">
        <v>2.201058723318749</v>
      </c>
      <c r="H16" s="58">
        <v>10902.31144162</v>
      </c>
      <c r="I16" s="33">
        <v>2.234345426380768</v>
      </c>
      <c r="J16" s="34">
        <v>27.13385339999877</v>
      </c>
      <c r="K16" s="26">
        <v>0.24888165730080158</v>
      </c>
    </row>
    <row r="17" spans="1:11" s="27" customFormat="1" ht="21">
      <c r="A17" s="28" t="s">
        <v>35</v>
      </c>
      <c r="B17" s="29" t="s">
        <v>36</v>
      </c>
      <c r="C17" s="30">
        <v>8</v>
      </c>
      <c r="D17" s="30">
        <v>25421</v>
      </c>
      <c r="E17" s="30">
        <v>219</v>
      </c>
      <c r="F17" s="58">
        <v>10683.82201131</v>
      </c>
      <c r="G17" s="33">
        <v>2.1515931505777033</v>
      </c>
      <c r="H17" s="58">
        <v>10555.90625066</v>
      </c>
      <c r="I17" s="33">
        <v>2.1410980545224296</v>
      </c>
      <c r="J17" s="34">
        <v>127.91576064999936</v>
      </c>
      <c r="K17" s="26">
        <v>1.2117932616349403</v>
      </c>
    </row>
    <row r="18" spans="1:11" s="27" customFormat="1" ht="21">
      <c r="A18" s="28" t="s">
        <v>37</v>
      </c>
      <c r="B18" s="29" t="s">
        <v>38</v>
      </c>
      <c r="C18" s="30">
        <v>24</v>
      </c>
      <c r="D18" s="30">
        <v>55926</v>
      </c>
      <c r="E18" s="30">
        <v>425</v>
      </c>
      <c r="F18" s="58">
        <v>7137.06904914</v>
      </c>
      <c r="G18" s="33">
        <v>1.4373197967051172</v>
      </c>
      <c r="H18" s="58">
        <v>7781.74600218</v>
      </c>
      <c r="I18" s="33">
        <v>1.5774102655258542</v>
      </c>
      <c r="J18" s="34">
        <v>-644.6769530399997</v>
      </c>
      <c r="K18" s="26">
        <v>-8.284476939486307</v>
      </c>
    </row>
    <row r="19" spans="1:11" s="27" customFormat="1" ht="21">
      <c r="A19" s="28" t="s">
        <v>39</v>
      </c>
      <c r="B19" s="29" t="s">
        <v>40</v>
      </c>
      <c r="C19" s="30">
        <v>10</v>
      </c>
      <c r="D19" s="30">
        <v>29833</v>
      </c>
      <c r="E19" s="30">
        <v>26</v>
      </c>
      <c r="F19" s="58">
        <v>6879.09211878</v>
      </c>
      <c r="G19" s="33">
        <v>1.3853663482311496</v>
      </c>
      <c r="H19" s="58">
        <v>6790.67732936</v>
      </c>
      <c r="I19" s="33">
        <v>1.3735278289579917</v>
      </c>
      <c r="J19" s="34">
        <v>88.41478942000049</v>
      </c>
      <c r="K19" s="26">
        <v>1.3020025121460646</v>
      </c>
    </row>
    <row r="20" spans="1:11" s="27" customFormat="1" ht="21">
      <c r="A20" s="28" t="s">
        <v>41</v>
      </c>
      <c r="B20" s="29" t="s">
        <v>42</v>
      </c>
      <c r="C20" s="30">
        <v>4</v>
      </c>
      <c r="D20" s="30">
        <v>8657</v>
      </c>
      <c r="E20" s="30">
        <v>6</v>
      </c>
      <c r="F20" s="58">
        <v>4967.696452679999</v>
      </c>
      <c r="G20" s="33">
        <v>1.000434268787006</v>
      </c>
      <c r="H20" s="58">
        <v>4923.27554353</v>
      </c>
      <c r="I20" s="33">
        <v>1.005009987717871</v>
      </c>
      <c r="J20" s="34">
        <v>44.420909149999716</v>
      </c>
      <c r="K20" s="26">
        <v>0.9022633154948265</v>
      </c>
    </row>
    <row r="21" spans="1:11" s="27" customFormat="1" ht="21">
      <c r="A21" s="28" t="s">
        <v>43</v>
      </c>
      <c r="B21" s="29" t="s">
        <v>46</v>
      </c>
      <c r="C21" s="30">
        <v>22</v>
      </c>
      <c r="D21" s="30">
        <v>36354</v>
      </c>
      <c r="E21" s="30">
        <v>285</v>
      </c>
      <c r="F21" s="58">
        <v>4299.08631242</v>
      </c>
      <c r="G21" s="33">
        <v>0.8657842346824206</v>
      </c>
      <c r="H21" s="58">
        <v>4247.32134103</v>
      </c>
      <c r="I21" s="33">
        <v>0.8605729762740457</v>
      </c>
      <c r="J21" s="34">
        <v>51.76497138999912</v>
      </c>
      <c r="K21" s="26">
        <v>1.2187674826940644</v>
      </c>
    </row>
    <row r="22" spans="1:11" s="27" customFormat="1" ht="21">
      <c r="A22" s="28" t="s">
        <v>45</v>
      </c>
      <c r="B22" s="29" t="s">
        <v>44</v>
      </c>
      <c r="C22" s="30">
        <v>33</v>
      </c>
      <c r="D22" s="30">
        <v>37722</v>
      </c>
      <c r="E22" s="30">
        <v>327</v>
      </c>
      <c r="F22" s="58">
        <v>3554.33275249</v>
      </c>
      <c r="G22" s="33">
        <v>0.7157998324041512</v>
      </c>
      <c r="H22" s="58">
        <v>3545.189760280001</v>
      </c>
      <c r="I22" s="33">
        <v>0.9242014242685713</v>
      </c>
      <c r="J22" s="34">
        <v>9.142992209999193</v>
      </c>
      <c r="K22" s="26">
        <v>0.25789852809676045</v>
      </c>
    </row>
    <row r="23" spans="1:12" s="39" customFormat="1" ht="21">
      <c r="A23" s="28" t="s">
        <v>47</v>
      </c>
      <c r="B23" s="29" t="s">
        <v>48</v>
      </c>
      <c r="C23" s="35">
        <v>1</v>
      </c>
      <c r="D23" s="35">
        <v>30379</v>
      </c>
      <c r="E23" s="35">
        <v>2</v>
      </c>
      <c r="F23" s="59">
        <v>1780.6455756699997</v>
      </c>
      <c r="G23" s="38">
        <v>0.3586005850867125</v>
      </c>
      <c r="H23" s="59">
        <v>1727.80160067</v>
      </c>
      <c r="I23" s="33">
        <v>0.3444183717049484</v>
      </c>
      <c r="J23" s="34">
        <v>52.84397499999977</v>
      </c>
      <c r="K23" s="26">
        <v>3.058451559456141</v>
      </c>
      <c r="L23" s="27"/>
    </row>
    <row r="24" spans="1:12" s="27" customFormat="1" ht="24" thickBot="1">
      <c r="A24" s="65" t="s">
        <v>49</v>
      </c>
      <c r="B24" s="66"/>
      <c r="C24" s="40">
        <f aca="true" t="shared" si="0" ref="C24:J24">SUM(C7:C23)</f>
        <v>529</v>
      </c>
      <c r="D24" s="40">
        <f t="shared" si="0"/>
        <v>2022060</v>
      </c>
      <c r="E24" s="40">
        <f t="shared" si="0"/>
        <v>10140</v>
      </c>
      <c r="F24" s="42">
        <f t="shared" si="0"/>
        <v>496554.00736154</v>
      </c>
      <c r="G24" s="42">
        <f t="shared" si="0"/>
        <v>100.00000000000001</v>
      </c>
      <c r="H24" s="42">
        <f t="shared" si="0"/>
        <v>491515.32262866</v>
      </c>
      <c r="I24" s="42">
        <f t="shared" si="0"/>
        <v>99.99999999999999</v>
      </c>
      <c r="J24" s="45">
        <f t="shared" si="0"/>
        <v>5038.684732880003</v>
      </c>
      <c r="K24" s="46">
        <f>J24*100/H24</f>
        <v>1.0251327885227968</v>
      </c>
      <c r="L24" s="47"/>
    </row>
    <row r="25" ht="21">
      <c r="B25" s="48" t="s">
        <v>50</v>
      </c>
    </row>
    <row r="26" spans="2:8" ht="21">
      <c r="B26" s="48" t="s">
        <v>51</v>
      </c>
      <c r="C26" s="50"/>
      <c r="D26" s="51"/>
      <c r="H26" s="52"/>
    </row>
    <row r="27" spans="2:10" ht="21">
      <c r="B27" s="48" t="s">
        <v>72</v>
      </c>
      <c r="D27" s="53"/>
      <c r="F27" s="1"/>
      <c r="G27" s="54"/>
      <c r="H27" s="54"/>
      <c r="J27" s="56"/>
    </row>
    <row r="28" spans="2:8" ht="20.25">
      <c r="B28" s="50" t="s">
        <v>73</v>
      </c>
      <c r="F28" s="1"/>
      <c r="H28" s="1"/>
    </row>
    <row r="30" spans="6:8" ht="20.25">
      <c r="F30" s="1"/>
      <c r="H30" s="1"/>
    </row>
    <row r="31" spans="6:8" ht="20.25">
      <c r="F31" s="1"/>
      <c r="H31" s="1"/>
    </row>
    <row r="32" spans="2:8" ht="20.25">
      <c r="B32" s="50"/>
      <c r="F32" s="1"/>
      <c r="H32" s="1"/>
    </row>
    <row r="33" spans="6:8" ht="20.25">
      <c r="F33" s="1"/>
      <c r="H33" s="1"/>
    </row>
    <row r="34" spans="6:8" ht="20.25">
      <c r="F34" s="1"/>
      <c r="H34" s="1"/>
    </row>
    <row r="35" spans="6:8" ht="20.25">
      <c r="F35" s="1"/>
      <c r="H35" s="1"/>
    </row>
    <row r="36" spans="6:8" ht="20.25">
      <c r="F36" s="1"/>
      <c r="H36" s="1"/>
    </row>
    <row r="37" spans="6:8" ht="20.25">
      <c r="F37" s="1"/>
      <c r="H37" s="1"/>
    </row>
    <row r="38" spans="6:8" ht="20.25">
      <c r="F38" s="1"/>
      <c r="H38" s="1"/>
    </row>
    <row r="39" spans="6:8" ht="20.25">
      <c r="F39" s="1"/>
      <c r="H39" s="1"/>
    </row>
  </sheetData>
  <sheetProtection/>
  <mergeCells count="10">
    <mergeCell ref="A1:K1"/>
    <mergeCell ref="A2:K2"/>
    <mergeCell ref="A24:B24"/>
    <mergeCell ref="J5:K5"/>
    <mergeCell ref="F5:G5"/>
    <mergeCell ref="H4:I4"/>
    <mergeCell ref="H5:I5"/>
    <mergeCell ref="A5:B5"/>
    <mergeCell ref="J4:K4"/>
    <mergeCell ref="F4:G4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85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85" zoomScaleNormal="85" zoomScaleSheetLayoutView="75" workbookViewId="0" topLeftCell="C10">
      <selection activeCell="I24" sqref="I24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10.57421875" style="1" customWidth="1"/>
    <col min="6" max="6" width="15.421875" style="4" customWidth="1"/>
    <col min="7" max="7" width="10.8515625" style="1" customWidth="1"/>
    <col min="8" max="8" width="15.421875" style="4" customWidth="1"/>
    <col min="9" max="9" width="10.8515625" style="1" customWidth="1"/>
    <col min="10" max="10" width="15.00390625" style="1" customWidth="1"/>
    <col min="11" max="11" width="10.421875" style="1" customWidth="1"/>
    <col min="12" max="16384" width="9.140625" style="1" customWidth="1"/>
  </cols>
  <sheetData>
    <row r="1" spans="1:11" ht="26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6.25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21" thickBot="1"/>
    <row r="4" spans="1:11" ht="21.75">
      <c r="A4" s="5"/>
      <c r="B4" s="6"/>
      <c r="C4" s="7" t="s">
        <v>2</v>
      </c>
      <c r="D4" s="7" t="s">
        <v>2</v>
      </c>
      <c r="E4" s="7" t="s">
        <v>2</v>
      </c>
      <c r="F4" s="71" t="s">
        <v>3</v>
      </c>
      <c r="G4" s="72"/>
      <c r="H4" s="71" t="s">
        <v>3</v>
      </c>
      <c r="I4" s="72"/>
      <c r="J4" s="71" t="s">
        <v>3</v>
      </c>
      <c r="K4" s="75"/>
    </row>
    <row r="5" spans="1:11" ht="21.75">
      <c r="A5" s="73" t="s">
        <v>4</v>
      </c>
      <c r="B5" s="74"/>
      <c r="C5" s="9" t="s">
        <v>5</v>
      </c>
      <c r="D5" s="9" t="s">
        <v>6</v>
      </c>
      <c r="E5" s="9" t="s">
        <v>7</v>
      </c>
      <c r="F5" s="76" t="s">
        <v>71</v>
      </c>
      <c r="G5" s="70"/>
      <c r="H5" s="76" t="s">
        <v>69</v>
      </c>
      <c r="I5" s="70"/>
      <c r="J5" s="67" t="s">
        <v>10</v>
      </c>
      <c r="K5" s="68"/>
    </row>
    <row r="6" spans="1:11" ht="21.75" thickBot="1">
      <c r="A6" s="11"/>
      <c r="B6" s="12"/>
      <c r="C6" s="13" t="s">
        <v>11</v>
      </c>
      <c r="D6" s="14" t="s">
        <v>12</v>
      </c>
      <c r="E6" s="13" t="s">
        <v>12</v>
      </c>
      <c r="F6" s="16" t="s">
        <v>13</v>
      </c>
      <c r="G6" s="17" t="s">
        <v>14</v>
      </c>
      <c r="H6" s="16" t="s">
        <v>13</v>
      </c>
      <c r="I6" s="17" t="s">
        <v>14</v>
      </c>
      <c r="J6" s="17" t="s">
        <v>13</v>
      </c>
      <c r="K6" s="18" t="s">
        <v>14</v>
      </c>
    </row>
    <row r="7" spans="1:11" s="27" customFormat="1" ht="21">
      <c r="A7" s="19" t="s">
        <v>15</v>
      </c>
      <c r="B7" s="20" t="s">
        <v>22</v>
      </c>
      <c r="C7" s="21">
        <v>50</v>
      </c>
      <c r="D7" s="21">
        <v>185942</v>
      </c>
      <c r="E7" s="21">
        <v>978</v>
      </c>
      <c r="F7" s="57">
        <v>74228.76293239002</v>
      </c>
      <c r="G7" s="24">
        <v>14.77247318291424</v>
      </c>
      <c r="H7" s="57">
        <v>73297.12456618</v>
      </c>
      <c r="I7" s="24">
        <v>14.761158600984267</v>
      </c>
      <c r="J7" s="25">
        <v>931.6383662100125</v>
      </c>
      <c r="K7" s="26">
        <v>1.2710435391893657</v>
      </c>
    </row>
    <row r="8" spans="1:11" s="27" customFormat="1" ht="21">
      <c r="A8" s="28" t="s">
        <v>17</v>
      </c>
      <c r="B8" s="29" t="s">
        <v>24</v>
      </c>
      <c r="C8" s="30">
        <v>78</v>
      </c>
      <c r="D8" s="30">
        <v>316981</v>
      </c>
      <c r="E8" s="30">
        <v>1974</v>
      </c>
      <c r="F8" s="58">
        <v>70029.81565173</v>
      </c>
      <c r="G8" s="33">
        <v>13.936828971026742</v>
      </c>
      <c r="H8" s="58">
        <v>68987.63112432999</v>
      </c>
      <c r="I8" s="33">
        <v>13.893278495706557</v>
      </c>
      <c r="J8" s="34">
        <v>1042.184527400008</v>
      </c>
      <c r="K8" s="26">
        <v>1.510683162205955</v>
      </c>
    </row>
    <row r="9" spans="1:11" s="27" customFormat="1" ht="21">
      <c r="A9" s="28" t="s">
        <v>19</v>
      </c>
      <c r="B9" s="29" t="s">
        <v>16</v>
      </c>
      <c r="C9" s="30">
        <v>65</v>
      </c>
      <c r="D9" s="30">
        <v>351671</v>
      </c>
      <c r="E9" s="30">
        <v>2414</v>
      </c>
      <c r="F9" s="58">
        <v>65589.57891025</v>
      </c>
      <c r="G9" s="33">
        <v>13.05316507043004</v>
      </c>
      <c r="H9" s="58">
        <v>65013.51203923</v>
      </c>
      <c r="I9" s="33">
        <v>13.092938748935278</v>
      </c>
      <c r="J9" s="34">
        <v>576.066871019997</v>
      </c>
      <c r="K9" s="26">
        <v>0.8860725300801944</v>
      </c>
    </row>
    <row r="10" spans="1:11" s="27" customFormat="1" ht="21">
      <c r="A10" s="28" t="s">
        <v>21</v>
      </c>
      <c r="B10" s="29" t="s">
        <v>18</v>
      </c>
      <c r="C10" s="30">
        <v>32</v>
      </c>
      <c r="D10" s="30">
        <v>91467</v>
      </c>
      <c r="E10" s="30">
        <v>204</v>
      </c>
      <c r="F10" s="58">
        <v>64261.938726149994</v>
      </c>
      <c r="G10" s="33">
        <v>12.788947693750323</v>
      </c>
      <c r="H10" s="58">
        <v>63429.547654760005</v>
      </c>
      <c r="I10" s="33">
        <v>12.77394738828018</v>
      </c>
      <c r="J10" s="34">
        <v>832.3910713899895</v>
      </c>
      <c r="K10" s="26">
        <v>1.312308068032586</v>
      </c>
    </row>
    <row r="11" spans="1:11" s="27" customFormat="1" ht="21">
      <c r="A11" s="28" t="s">
        <v>23</v>
      </c>
      <c r="B11" s="29" t="s">
        <v>20</v>
      </c>
      <c r="C11" s="30">
        <v>42</v>
      </c>
      <c r="D11" s="30">
        <v>161371</v>
      </c>
      <c r="E11" s="30">
        <v>552</v>
      </c>
      <c r="F11" s="58">
        <v>57257.12797812001</v>
      </c>
      <c r="G11" s="33">
        <v>11.394900765864513</v>
      </c>
      <c r="H11" s="58">
        <v>63136.37230652001</v>
      </c>
      <c r="I11" s="33">
        <v>12.714905402132933</v>
      </c>
      <c r="J11" s="34">
        <v>-5879.244328400004</v>
      </c>
      <c r="K11" s="26">
        <v>-9.31197677918036</v>
      </c>
    </row>
    <row r="12" spans="1:11" s="27" customFormat="1" ht="21">
      <c r="A12" s="28" t="s">
        <v>25</v>
      </c>
      <c r="B12" s="29" t="s">
        <v>26</v>
      </c>
      <c r="C12" s="30">
        <v>12</v>
      </c>
      <c r="D12" s="30">
        <v>68417</v>
      </c>
      <c r="E12" s="30">
        <v>319</v>
      </c>
      <c r="F12" s="58">
        <v>46541.77420886</v>
      </c>
      <c r="G12" s="33">
        <v>9.262408320233831</v>
      </c>
      <c r="H12" s="58">
        <v>45935.64652041</v>
      </c>
      <c r="I12" s="33">
        <v>9.250886276095311</v>
      </c>
      <c r="J12" s="34">
        <v>606.1276884499966</v>
      </c>
      <c r="K12" s="26">
        <v>1.3195148743159273</v>
      </c>
    </row>
    <row r="13" spans="1:11" s="27" customFormat="1" ht="21">
      <c r="A13" s="28" t="s">
        <v>27</v>
      </c>
      <c r="B13" s="29" t="s">
        <v>28</v>
      </c>
      <c r="C13" s="30">
        <v>43</v>
      </c>
      <c r="D13" s="30">
        <v>201890</v>
      </c>
      <c r="E13" s="30">
        <v>824</v>
      </c>
      <c r="F13" s="58">
        <v>39184.44370091</v>
      </c>
      <c r="G13" s="33">
        <v>7.798205451522104</v>
      </c>
      <c r="H13" s="58">
        <v>38754.62716412999</v>
      </c>
      <c r="I13" s="33">
        <v>7.804715416567532</v>
      </c>
      <c r="J13" s="34">
        <v>429.8165367800102</v>
      </c>
      <c r="K13" s="26">
        <v>1.1090715308902115</v>
      </c>
    </row>
    <row r="14" spans="1:11" s="27" customFormat="1" ht="21">
      <c r="A14" s="28" t="s">
        <v>29</v>
      </c>
      <c r="B14" s="29" t="s">
        <v>30</v>
      </c>
      <c r="C14" s="30">
        <v>26</v>
      </c>
      <c r="D14" s="30">
        <v>102834</v>
      </c>
      <c r="E14" s="30">
        <v>680</v>
      </c>
      <c r="F14" s="58">
        <v>15820.09973228</v>
      </c>
      <c r="G14" s="33">
        <v>3.1484021801494717</v>
      </c>
      <c r="H14" s="58">
        <v>15566.270485350002</v>
      </c>
      <c r="I14" s="33">
        <v>3.1348595026071817</v>
      </c>
      <c r="J14" s="34">
        <v>253.82924692999768</v>
      </c>
      <c r="K14" s="26">
        <v>1.6306362347287096</v>
      </c>
    </row>
    <row r="15" spans="1:11" s="27" customFormat="1" ht="21">
      <c r="A15" s="28" t="s">
        <v>31</v>
      </c>
      <c r="B15" s="29" t="s">
        <v>34</v>
      </c>
      <c r="C15" s="30">
        <v>36</v>
      </c>
      <c r="D15" s="30">
        <v>77998</v>
      </c>
      <c r="E15" s="30">
        <v>594</v>
      </c>
      <c r="F15" s="58">
        <v>12536.37736061</v>
      </c>
      <c r="G15" s="33">
        <v>2.4948994305507224</v>
      </c>
      <c r="H15" s="58">
        <v>10929.44529502</v>
      </c>
      <c r="I15" s="33">
        <v>2.201058723318749</v>
      </c>
      <c r="J15" s="34">
        <v>1606.932065590001</v>
      </c>
      <c r="K15" s="26">
        <v>14.702777883175823</v>
      </c>
    </row>
    <row r="16" spans="1:11" s="27" customFormat="1" ht="21">
      <c r="A16" s="28" t="s">
        <v>33</v>
      </c>
      <c r="B16" s="29" t="s">
        <v>32</v>
      </c>
      <c r="C16" s="30">
        <v>44</v>
      </c>
      <c r="D16" s="30">
        <v>236469</v>
      </c>
      <c r="E16" s="30">
        <v>412</v>
      </c>
      <c r="F16" s="58">
        <v>12295.07039684</v>
      </c>
      <c r="G16" s="33">
        <v>2.446876258530603</v>
      </c>
      <c r="H16" s="58">
        <v>12202.08593312</v>
      </c>
      <c r="I16" s="33">
        <v>2.4573532288977553</v>
      </c>
      <c r="J16" s="34">
        <v>92.98446371999853</v>
      </c>
      <c r="K16" s="26">
        <v>0.7620374436768366</v>
      </c>
    </row>
    <row r="17" spans="1:11" s="27" customFormat="1" ht="21">
      <c r="A17" s="28" t="s">
        <v>35</v>
      </c>
      <c r="B17" s="29" t="s">
        <v>36</v>
      </c>
      <c r="C17" s="30">
        <v>8</v>
      </c>
      <c r="D17" s="30">
        <v>25370</v>
      </c>
      <c r="E17" s="30">
        <v>226</v>
      </c>
      <c r="F17" s="58">
        <v>10811.77856824</v>
      </c>
      <c r="G17" s="33">
        <v>2.1516822138664433</v>
      </c>
      <c r="H17" s="58">
        <v>10683.82201131</v>
      </c>
      <c r="I17" s="33">
        <v>2.1515931505777033</v>
      </c>
      <c r="J17" s="34">
        <v>127.95655693000117</v>
      </c>
      <c r="K17" s="26">
        <v>1.197666497949377</v>
      </c>
    </row>
    <row r="18" spans="1:11" s="27" customFormat="1" ht="21">
      <c r="A18" s="28" t="s">
        <v>37</v>
      </c>
      <c r="B18" s="29" t="s">
        <v>44</v>
      </c>
      <c r="C18" s="30">
        <v>34</v>
      </c>
      <c r="D18" s="30">
        <v>47077</v>
      </c>
      <c r="E18" s="30">
        <v>339</v>
      </c>
      <c r="F18" s="58">
        <v>8754.11571759</v>
      </c>
      <c r="G18" s="33">
        <v>1.7421809898140852</v>
      </c>
      <c r="H18" s="58">
        <v>3554.33275249</v>
      </c>
      <c r="I18" s="33">
        <v>0.7157998324041512</v>
      </c>
      <c r="J18" s="34">
        <v>5199.782965100001</v>
      </c>
      <c r="K18" s="26">
        <v>146.29420842652607</v>
      </c>
    </row>
    <row r="19" spans="1:11" s="27" customFormat="1" ht="21">
      <c r="A19" s="28" t="s">
        <v>39</v>
      </c>
      <c r="B19" s="29" t="s">
        <v>38</v>
      </c>
      <c r="C19" s="30">
        <v>24</v>
      </c>
      <c r="D19" s="30">
        <v>55426</v>
      </c>
      <c r="E19" s="30">
        <v>396</v>
      </c>
      <c r="F19" s="58">
        <v>7141.059967220001</v>
      </c>
      <c r="G19" s="33">
        <v>1.421162265083478</v>
      </c>
      <c r="H19" s="58">
        <v>7137.06904914</v>
      </c>
      <c r="I19" s="33">
        <v>1.4373197967051172</v>
      </c>
      <c r="J19" s="34">
        <v>3.990918080001393</v>
      </c>
      <c r="K19" s="26">
        <v>0.05591816546152498</v>
      </c>
    </row>
    <row r="20" spans="1:11" s="27" customFormat="1" ht="21">
      <c r="A20" s="28" t="s">
        <v>41</v>
      </c>
      <c r="B20" s="29" t="s">
        <v>40</v>
      </c>
      <c r="C20" s="30">
        <v>10</v>
      </c>
      <c r="D20" s="30">
        <v>29753</v>
      </c>
      <c r="E20" s="30">
        <v>26</v>
      </c>
      <c r="F20" s="58">
        <v>6957.695328499999</v>
      </c>
      <c r="G20" s="33">
        <v>1.3846703568099532</v>
      </c>
      <c r="H20" s="58">
        <v>6879.09211878</v>
      </c>
      <c r="I20" s="33">
        <v>1.3853663482311496</v>
      </c>
      <c r="J20" s="34">
        <v>78.60320971999863</v>
      </c>
      <c r="K20" s="26">
        <v>1.1426392954589308</v>
      </c>
    </row>
    <row r="21" spans="1:11" s="27" customFormat="1" ht="21">
      <c r="A21" s="28" t="s">
        <v>43</v>
      </c>
      <c r="B21" s="29" t="s">
        <v>42</v>
      </c>
      <c r="C21" s="30">
        <v>4</v>
      </c>
      <c r="D21" s="30">
        <v>8674</v>
      </c>
      <c r="E21" s="30">
        <v>6</v>
      </c>
      <c r="F21" s="58">
        <v>5011.776463009999</v>
      </c>
      <c r="G21" s="33">
        <v>0.9974076149700986</v>
      </c>
      <c r="H21" s="58">
        <v>4967.696452679999</v>
      </c>
      <c r="I21" s="33">
        <v>1.000434268787006</v>
      </c>
      <c r="J21" s="34">
        <v>44.08001032999982</v>
      </c>
      <c r="K21" s="26">
        <v>0.8873330073583563</v>
      </c>
    </row>
    <row r="22" spans="1:11" s="27" customFormat="1" ht="21">
      <c r="A22" s="28" t="s">
        <v>45</v>
      </c>
      <c r="B22" s="29" t="s">
        <v>46</v>
      </c>
      <c r="C22" s="30">
        <v>22</v>
      </c>
      <c r="D22" s="30">
        <v>34360</v>
      </c>
      <c r="E22" s="30">
        <v>285</v>
      </c>
      <c r="F22" s="58">
        <v>4235.3272316699995</v>
      </c>
      <c r="G22" s="33">
        <v>0.8428842874250627</v>
      </c>
      <c r="H22" s="58">
        <v>4299.08631242</v>
      </c>
      <c r="I22" s="33">
        <v>0.8657842346824206</v>
      </c>
      <c r="J22" s="34">
        <v>-63.75908075000007</v>
      </c>
      <c r="K22" s="26">
        <v>-1.4830844536849839</v>
      </c>
    </row>
    <row r="23" spans="1:11" s="39" customFormat="1" ht="21">
      <c r="A23" s="28" t="s">
        <v>47</v>
      </c>
      <c r="B23" s="29" t="s">
        <v>48</v>
      </c>
      <c r="C23" s="35">
        <v>1</v>
      </c>
      <c r="D23" s="35">
        <v>29668</v>
      </c>
      <c r="E23" s="35">
        <v>2</v>
      </c>
      <c r="F23" s="59">
        <v>1823.5257528400002</v>
      </c>
      <c r="G23" s="38">
        <v>0.36290494705830406</v>
      </c>
      <c r="H23" s="59">
        <v>1780.6455756699997</v>
      </c>
      <c r="I23" s="38">
        <v>0.3586005850867125</v>
      </c>
      <c r="J23" s="34">
        <v>42.88017717000048</v>
      </c>
      <c r="K23" s="26">
        <v>2.4081253313908944</v>
      </c>
    </row>
    <row r="24" spans="1:12" s="27" customFormat="1" ht="24" thickBot="1">
      <c r="A24" s="65" t="s">
        <v>49</v>
      </c>
      <c r="B24" s="66"/>
      <c r="C24" s="40">
        <f aca="true" t="shared" si="0" ref="C24:J24">SUM(C7:C23)</f>
        <v>531</v>
      </c>
      <c r="D24" s="40">
        <f t="shared" si="0"/>
        <v>2025368</v>
      </c>
      <c r="E24" s="40">
        <f t="shared" si="0"/>
        <v>10231</v>
      </c>
      <c r="F24" s="42">
        <f t="shared" si="0"/>
        <v>502480.26862720994</v>
      </c>
      <c r="G24" s="42">
        <f t="shared" si="0"/>
        <v>100.00000000000001</v>
      </c>
      <c r="H24" s="42">
        <f t="shared" si="0"/>
        <v>496554.00736154</v>
      </c>
      <c r="I24" s="42">
        <f t="shared" si="0"/>
        <v>100.00000000000001</v>
      </c>
      <c r="J24" s="45">
        <f t="shared" si="0"/>
        <v>5926.261265670009</v>
      </c>
      <c r="K24" s="46">
        <f>J24*100/H24</f>
        <v>1.1934776837588001</v>
      </c>
      <c r="L24" s="47"/>
    </row>
    <row r="25" ht="21">
      <c r="B25" s="48" t="s">
        <v>50</v>
      </c>
    </row>
    <row r="26" spans="2:8" ht="21">
      <c r="B26" s="48" t="s">
        <v>51</v>
      </c>
      <c r="C26" s="50"/>
      <c r="D26" s="51"/>
      <c r="H26" s="52"/>
    </row>
    <row r="27" spans="2:10" ht="21">
      <c r="B27" s="48" t="s">
        <v>74</v>
      </c>
      <c r="D27" s="53"/>
      <c r="F27" s="1"/>
      <c r="G27" s="54"/>
      <c r="H27" s="54"/>
      <c r="J27" s="56"/>
    </row>
    <row r="28" spans="2:8" ht="20.25">
      <c r="B28" s="50" t="s">
        <v>75</v>
      </c>
      <c r="F28" s="1"/>
      <c r="H28" s="1"/>
    </row>
    <row r="30" spans="6:8" ht="20.25">
      <c r="F30" s="1"/>
      <c r="H30" s="1"/>
    </row>
    <row r="31" spans="6:8" ht="20.25">
      <c r="F31" s="1"/>
      <c r="H31" s="1"/>
    </row>
    <row r="32" spans="2:8" ht="20.25">
      <c r="B32" s="50"/>
      <c r="F32" s="1"/>
      <c r="H32" s="1"/>
    </row>
    <row r="33" spans="6:8" ht="20.25">
      <c r="F33" s="1"/>
      <c r="H33" s="1"/>
    </row>
    <row r="34" spans="6:8" ht="20.25">
      <c r="F34" s="1"/>
      <c r="H34" s="1"/>
    </row>
    <row r="35" spans="6:8" ht="20.25">
      <c r="F35" s="1"/>
      <c r="H35" s="1"/>
    </row>
    <row r="36" spans="6:8" ht="20.25">
      <c r="F36" s="1"/>
      <c r="H36" s="1"/>
    </row>
    <row r="37" spans="6:8" ht="20.25">
      <c r="F37" s="1"/>
      <c r="H37" s="1"/>
    </row>
    <row r="38" spans="6:8" ht="20.25">
      <c r="F38" s="1"/>
      <c r="H38" s="1"/>
    </row>
    <row r="39" spans="6:8" ht="20.25">
      <c r="F39" s="1"/>
      <c r="H39" s="1"/>
    </row>
  </sheetData>
  <sheetProtection/>
  <mergeCells count="10">
    <mergeCell ref="A1:K1"/>
    <mergeCell ref="A2:K2"/>
    <mergeCell ref="A24:B24"/>
    <mergeCell ref="J5:K5"/>
    <mergeCell ref="F5:G5"/>
    <mergeCell ref="H4:I4"/>
    <mergeCell ref="H5:I5"/>
    <mergeCell ref="A5:B5"/>
    <mergeCell ref="J4:K4"/>
    <mergeCell ref="F4:G4"/>
  </mergeCells>
  <printOptions horizontalCentered="1"/>
  <pageMargins left="0.1968503937007874" right="0.2362204724409449" top="0.9448818897637796" bottom="0.15748031496062992" header="0.15748031496062992" footer="0.15748031496062992"/>
  <pageSetup fitToHeight="1" fitToWidth="1" horizontalDpi="600" verticalDpi="600" orientation="landscape" paperSize="9" scale="8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Investment Management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AIMC</dc:creator>
  <cp:keywords/>
  <dc:description/>
  <cp:lastModifiedBy>AIMC</cp:lastModifiedBy>
  <cp:lastPrinted>2009-10-01T08:13:28Z</cp:lastPrinted>
  <dcterms:created xsi:type="dcterms:W3CDTF">2009-02-27T04:22:19Z</dcterms:created>
  <dcterms:modified xsi:type="dcterms:W3CDTF">2010-03-03T07:34:44Z</dcterms:modified>
  <cp:category/>
  <cp:version/>
  <cp:contentType/>
  <cp:contentStatus/>
</cp:coreProperties>
</file>