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2910" activeTab="12"/>
  </bookViews>
  <sheets>
    <sheet name="ธ.ค50" sheetId="1" r:id="rId1"/>
    <sheet name="มค." sheetId="2" r:id="rId2"/>
    <sheet name="กพ." sheetId="3" r:id="rId3"/>
    <sheet name="มี.ค" sheetId="4" r:id="rId4"/>
    <sheet name="เม.ย" sheetId="5" r:id="rId5"/>
    <sheet name="พ.ค" sheetId="6" r:id="rId6"/>
    <sheet name="มิ.ย" sheetId="7" r:id="rId7"/>
    <sheet name="ก.ค" sheetId="8" r:id="rId8"/>
    <sheet name="ส.ค" sheetId="9" r:id="rId9"/>
    <sheet name="ก.ย" sheetId="10" r:id="rId10"/>
    <sheet name="ต.ค" sheetId="11" r:id="rId11"/>
    <sheet name="พ.ย" sheetId="12" r:id="rId12"/>
    <sheet name="ธ.ค." sheetId="13" r:id="rId13"/>
    <sheet name="Chart1" sheetId="14" r:id="rId14"/>
    <sheet name="DATA" sheetId="15" r:id="rId15"/>
  </sheets>
  <externalReferences>
    <externalReference r:id="rId18"/>
  </externalReferences>
  <definedNames>
    <definedName name="_xlnm.Print_Area" localSheetId="7">'ก.ค'!$A$1:$G$31</definedName>
    <definedName name="_xlnm.Print_Area" localSheetId="9">'ก.ย'!$A$1:$G$31</definedName>
    <definedName name="_xlnm.Print_Area" localSheetId="2">'กพ.'!$A$1:$G$31</definedName>
    <definedName name="_xlnm.Print_Area" localSheetId="10">'ต.ค'!$A$1:$G$31</definedName>
    <definedName name="_xlnm.Print_Area" localSheetId="12">'ธ.ค.'!$A$1:$G$31</definedName>
    <definedName name="_xlnm.Print_Area" localSheetId="0">'ธ.ค50'!$A$1:$G$31</definedName>
    <definedName name="_xlnm.Print_Area" localSheetId="5">'พ.ค'!$A$1:$G$31</definedName>
    <definedName name="_xlnm.Print_Area" localSheetId="11">'พ.ย'!$A$1:$G$31</definedName>
    <definedName name="_xlnm.Print_Area" localSheetId="1">'มค.'!$A$1:$G$31</definedName>
    <definedName name="_xlnm.Print_Area" localSheetId="6">'มิ.ย'!$A$1:$G$31</definedName>
    <definedName name="_xlnm.Print_Area" localSheetId="3">'มี.ค'!$A$1:$G$31</definedName>
    <definedName name="_xlnm.Print_Area" localSheetId="4">'เม.ย'!$A$1:$G$31</definedName>
    <definedName name="_xlnm.Print_Area" localSheetId="8">'ส.ค'!$A$1:$G$31</definedName>
  </definedNames>
  <calcPr fullCalcOnLoad="1"/>
</workbook>
</file>

<file path=xl/sharedStrings.xml><?xml version="1.0" encoding="utf-8"?>
<sst xmlns="http://schemas.openxmlformats.org/spreadsheetml/2006/main" count="458" uniqueCount="70">
  <si>
    <t>รายงานแสดงการจัดการกองทุนสำรองเลี้ยงชีพ</t>
  </si>
  <si>
    <t>รายการ</t>
  </si>
  <si>
    <t>จำนวน</t>
  </si>
  <si>
    <t>ร้อยละ</t>
  </si>
  <si>
    <t xml:space="preserve"> 1.  จำนวนกองทุนทั้งสิ้น  (กองทุน)</t>
  </si>
  <si>
    <t xml:space="preserve"> 2.  จำนวนสมาชิกทั้งสิ้น (ราย)</t>
  </si>
  <si>
    <t xml:space="preserve"> 3.  จำนวนนายจ้างทั้งสิ้น (ราย)</t>
  </si>
  <si>
    <t xml:space="preserve"> 4.  ส่วนของสมาชิกและนายจ้าง (เงินกองทุนทั้งสิ้น) (ล้านบาท)</t>
  </si>
  <si>
    <t xml:space="preserve"> 5.  การกระจายการลงทุน  (ล้านบาท)</t>
  </si>
  <si>
    <t xml:space="preserve">      5.1  เงินลงทุนในหลักทรัพย์</t>
  </si>
  <si>
    <t xml:space="preserve">              5.1.1  หุ้นสามัญ</t>
  </si>
  <si>
    <t xml:space="preserve">              5.1.2  หุ้นบุริมสิทธิ</t>
  </si>
  <si>
    <t xml:space="preserve">              5.1.3  หุ้นกู้</t>
  </si>
  <si>
    <t xml:space="preserve">              5.1.4  หน่วยลงทุน</t>
  </si>
  <si>
    <t xml:space="preserve">              5.1.5  ใบสำคัญแสดงสิทธิ</t>
  </si>
  <si>
    <t xml:space="preserve">              5.1.6  พันธบัตร ตั๋วเงินคลังและตราสารหนี้ที่กระทรวงการคลังค้ำประกัน</t>
  </si>
  <si>
    <t xml:space="preserve">              5.1.7  ตราสารอนุพันธ์</t>
  </si>
  <si>
    <t xml:space="preserve">              5.1.8  อื่นๆ</t>
  </si>
  <si>
    <t xml:space="preserve">              รวมเงินลงทุนในหลักทรัพย์</t>
  </si>
  <si>
    <t xml:space="preserve">      5.2  เงินฝากธนาคาร ตั๋วสัญญาใช้เงิน ตั๋วแลกเงิน และบัตรเงินฝาก</t>
  </si>
  <si>
    <t xml:space="preserve">      5.3  อสังหาริมทรัพย์และสิทธิเรียกร้อง</t>
  </si>
  <si>
    <t xml:space="preserve">      5.4  สินทรัพย์อื่น</t>
  </si>
  <si>
    <t xml:space="preserve">      5.5  หนี้สินอื่น</t>
  </si>
  <si>
    <t>รวม</t>
  </si>
  <si>
    <t>ที่มา  :   บริษัทจัดการกองทุนสำรองเลี้ยงชีพ</t>
  </si>
  <si>
    <t>จัดทำโดย  :  สมาคมบริษัทจัดการลงทุน</t>
  </si>
  <si>
    <t>เดือน</t>
  </si>
  <si>
    <t>กองทุน</t>
  </si>
  <si>
    <t>NAV</t>
  </si>
  <si>
    <t>เปลี่ยนแปลง</t>
  </si>
  <si>
    <t>พฤศจิกายน 2550</t>
  </si>
  <si>
    <t>ณ วันที่  31 ธันวาคม 2550</t>
  </si>
  <si>
    <t>ธันวาคม 2550</t>
  </si>
  <si>
    <t>วันที่เผยแพร่  :  29 มกราคม 2551</t>
  </si>
  <si>
    <t>ณ วันที่  31 มกราคม 2551</t>
  </si>
  <si>
    <t>มกราคม 2551</t>
  </si>
  <si>
    <t>วันที่เผยแพร่  :  29 กุมภาพันธ์ 2551</t>
  </si>
  <si>
    <t>ณ วันที่  29 กุมภาพันธ์ 2551</t>
  </si>
  <si>
    <t>กุมภาพันธ์ 2551</t>
  </si>
  <si>
    <t>วันที่เผยแพร่  :  28 มีนาคม 2551</t>
  </si>
  <si>
    <t>ณ วันที่  31 มีนาคม 2551</t>
  </si>
  <si>
    <t>มีนาคม 2551</t>
  </si>
  <si>
    <t>วันที่เผยแพร่  :  30 เมษายน 2551</t>
  </si>
  <si>
    <t>ณ วันที่  30 เมษายน 2551</t>
  </si>
  <si>
    <t>เมษายน 2551</t>
  </si>
  <si>
    <t>วันที่เผยแพร่  :  30 พฤษภาคม 2551</t>
  </si>
  <si>
    <t>ณ วันที่  31 พฤษภาคม 2551</t>
  </si>
  <si>
    <t>พฤษภาคม 2551</t>
  </si>
  <si>
    <t>วันที่เผยแพร่  :  30 มิถุนายน 2551</t>
  </si>
  <si>
    <t>ณ วันที่  30 มิถุนายน 2551</t>
  </si>
  <si>
    <t>มิถุนายน 2551</t>
  </si>
  <si>
    <t>วันที่เผยแพร่  :  30 กรกฎาคม 2551</t>
  </si>
  <si>
    <t>ณ วันที่  31 กรกฎาคม 2551</t>
  </si>
  <si>
    <t>กรกฎาคม 2551</t>
  </si>
  <si>
    <t>วันที่เผยแพร่  :  29 สิงหาคม 2551</t>
  </si>
  <si>
    <t>ณ วันที่  31 สิงหาคม 2551</t>
  </si>
  <si>
    <t>สิงหาคม 2551</t>
  </si>
  <si>
    <t>วันที่เผยแพร่  :  30 กันยายน 2551</t>
  </si>
  <si>
    <t>ณ วันที่  30 กันยายน 2551</t>
  </si>
  <si>
    <t>กันยายน 2551</t>
  </si>
  <si>
    <t>วันที่เผยแพร่  :  30 ตุลาคม 2551</t>
  </si>
  <si>
    <t>ณ วันที่  31 ตุลาคม 2551</t>
  </si>
  <si>
    <t>ตุลาคม 2551</t>
  </si>
  <si>
    <t>วันที่เผยแพร่  :  3 ธันวาคม 2551</t>
  </si>
  <si>
    <t>ณ วันที่  30 พฤศจิกายน 2551</t>
  </si>
  <si>
    <t>พฤศจิกายน 2551</t>
  </si>
  <si>
    <t>วันที่เผยแพร่  :  6 มกราคม 2552</t>
  </si>
  <si>
    <t>ณ วันที่  31 ธันวาคม 2551</t>
  </si>
  <si>
    <t>ธันวาคม 2551</t>
  </si>
  <si>
    <t>วันที่เผยแพร่  :  3  เมษายน 2552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</si>
</sst>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#,##0_);[Red]\(#,##0\)"/>
    <numFmt numFmtId="189" formatCode="#,##0.00_);[Red]\(#,##0.00\)"/>
    <numFmt numFmtId="190" formatCode="###,0_.00;[Red]\(#,##0.00\)"/>
    <numFmt numFmtId="191" formatCode="#"/>
  </numFmts>
  <fonts count="14">
    <font>
      <sz val="14"/>
      <name val="Cordia New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8"/>
      <name val="FreesiaUPC"/>
      <family val="2"/>
    </font>
    <font>
      <sz val="14"/>
      <name val="FreesiaUPC"/>
      <family val="2"/>
    </font>
    <font>
      <b/>
      <sz val="15"/>
      <name val="FreesiaUPC"/>
      <family val="2"/>
    </font>
    <font>
      <sz val="15"/>
      <name val="FreesiaUPC"/>
      <family val="2"/>
    </font>
    <font>
      <b/>
      <sz val="16"/>
      <name val="FreesiaUPC"/>
      <family val="2"/>
    </font>
    <font>
      <sz val="15"/>
      <color indexed="10"/>
      <name val="FreesiaUPC"/>
      <family val="2"/>
    </font>
    <font>
      <b/>
      <sz val="14"/>
      <name val="FreesiaUPC"/>
      <family val="2"/>
    </font>
    <font>
      <sz val="12"/>
      <name val="FreesiaUPC"/>
      <family val="2"/>
    </font>
    <font>
      <sz val="16"/>
      <name val="FreesiaUPC"/>
      <family val="2"/>
    </font>
    <font>
      <sz val="14"/>
      <color indexed="10"/>
      <name val="FreesiaUPC"/>
      <family val="2"/>
    </font>
    <font>
      <sz val="8"/>
      <name val="Cordia New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3" fontId="4" fillId="0" borderId="0" xfId="15" applyFont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43" fontId="7" fillId="0" borderId="2" xfId="0" applyNumberFormat="1" applyFont="1" applyBorder="1" applyAlignment="1">
      <alignment/>
    </xf>
    <xf numFmtId="0" fontId="9" fillId="0" borderId="0" xfId="0" applyFont="1" applyAlignment="1">
      <alignment/>
    </xf>
    <xf numFmtId="189" fontId="6" fillId="0" borderId="3" xfId="15" applyNumberFormat="1" applyFont="1" applyBorder="1" applyAlignment="1">
      <alignment/>
    </xf>
    <xf numFmtId="189" fontId="8" fillId="0" borderId="4" xfId="15" applyNumberFormat="1" applyFont="1" applyBorder="1" applyAlignment="1">
      <alignment/>
    </xf>
    <xf numFmtId="0" fontId="7" fillId="0" borderId="5" xfId="0" applyFont="1" applyBorder="1" applyAlignment="1">
      <alignment horizontal="center"/>
    </xf>
    <xf numFmtId="17" fontId="0" fillId="0" borderId="0" xfId="0" applyNumberFormat="1" applyAlignment="1">
      <alignment/>
    </xf>
    <xf numFmtId="43" fontId="0" fillId="0" borderId="0" xfId="15" applyAlignment="1">
      <alignment/>
    </xf>
    <xf numFmtId="187" fontId="0" fillId="0" borderId="0" xfId="15" applyNumberFormat="1" applyAlignment="1">
      <alignment horizontal="center"/>
    </xf>
    <xf numFmtId="188" fontId="6" fillId="0" borderId="6" xfId="15" applyNumberFormat="1" applyFont="1" applyBorder="1" applyAlignment="1">
      <alignment/>
    </xf>
    <xf numFmtId="188" fontId="6" fillId="0" borderId="7" xfId="15" applyNumberFormat="1" applyFont="1" applyBorder="1" applyAlignment="1">
      <alignment/>
    </xf>
    <xf numFmtId="189" fontId="6" fillId="0" borderId="7" xfId="15" applyNumberFormat="1" applyFont="1" applyBorder="1" applyAlignment="1">
      <alignment/>
    </xf>
    <xf numFmtId="189" fontId="6" fillId="0" borderId="8" xfId="15" applyNumberFormat="1" applyFont="1" applyBorder="1" applyAlignment="1">
      <alignment/>
    </xf>
    <xf numFmtId="0" fontId="7" fillId="0" borderId="9" xfId="0" applyFont="1" applyBorder="1" applyAlignment="1">
      <alignment horizontal="center"/>
    </xf>
    <xf numFmtId="0" fontId="6" fillId="0" borderId="10" xfId="0" applyFont="1" applyFill="1" applyBorder="1" applyAlignment="1">
      <alignment/>
    </xf>
    <xf numFmtId="189" fontId="6" fillId="0" borderId="11" xfId="15" applyNumberFormat="1" applyFont="1" applyBorder="1" applyAlignment="1">
      <alignment/>
    </xf>
    <xf numFmtId="187" fontId="6" fillId="0" borderId="7" xfId="15" applyNumberFormat="1" applyFont="1" applyBorder="1" applyAlignment="1">
      <alignment/>
    </xf>
    <xf numFmtId="43" fontId="6" fillId="0" borderId="0" xfId="15" applyFont="1" applyBorder="1" applyAlignment="1">
      <alignment/>
    </xf>
    <xf numFmtId="188" fontId="6" fillId="0" borderId="10" xfId="0" applyNumberFormat="1" applyFont="1" applyBorder="1" applyAlignment="1">
      <alignment/>
    </xf>
    <xf numFmtId="189" fontId="6" fillId="0" borderId="12" xfId="0" applyNumberFormat="1" applyFont="1" applyBorder="1" applyAlignment="1">
      <alignment/>
    </xf>
    <xf numFmtId="0" fontId="6" fillId="0" borderId="13" xfId="0" applyFont="1" applyFill="1" applyBorder="1" applyAlignment="1">
      <alignment/>
    </xf>
    <xf numFmtId="189" fontId="6" fillId="0" borderId="0" xfId="15" applyNumberFormat="1" applyFont="1" applyBorder="1" applyAlignment="1">
      <alignment/>
    </xf>
    <xf numFmtId="188" fontId="6" fillId="0" borderId="13" xfId="0" applyNumberFormat="1" applyFont="1" applyBorder="1" applyAlignment="1">
      <alignment/>
    </xf>
    <xf numFmtId="189" fontId="6" fillId="0" borderId="14" xfId="0" applyNumberFormat="1" applyFont="1" applyBorder="1" applyAlignment="1">
      <alignment/>
    </xf>
    <xf numFmtId="43" fontId="6" fillId="0" borderId="7" xfId="15" applyFont="1" applyBorder="1" applyAlignment="1">
      <alignment/>
    </xf>
    <xf numFmtId="189" fontId="6" fillId="0" borderId="13" xfId="0" applyNumberFormat="1" applyFont="1" applyBorder="1" applyAlignment="1">
      <alignment/>
    </xf>
    <xf numFmtId="0" fontId="10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189" fontId="5" fillId="0" borderId="16" xfId="15" applyNumberFormat="1" applyFont="1" applyBorder="1" applyAlignment="1">
      <alignment/>
    </xf>
    <xf numFmtId="189" fontId="5" fillId="0" borderId="0" xfId="15" applyNumberFormat="1" applyFont="1" applyBorder="1" applyAlignment="1">
      <alignment/>
    </xf>
    <xf numFmtId="43" fontId="11" fillId="0" borderId="0" xfId="0" applyNumberFormat="1" applyFont="1" applyAlignment="1">
      <alignment/>
    </xf>
    <xf numFmtId="43" fontId="0" fillId="0" borderId="0" xfId="15" applyFont="1" applyAlignment="1">
      <alignment/>
    </xf>
    <xf numFmtId="43" fontId="5" fillId="0" borderId="17" xfId="15" applyFont="1" applyBorder="1" applyAlignment="1">
      <alignment/>
    </xf>
    <xf numFmtId="43" fontId="5" fillId="0" borderId="18" xfId="15" applyFont="1" applyBorder="1" applyAlignment="1">
      <alignment/>
    </xf>
    <xf numFmtId="189" fontId="5" fillId="0" borderId="17" xfId="0" applyNumberFormat="1" applyFont="1" applyBorder="1" applyAlignment="1">
      <alignment/>
    </xf>
    <xf numFmtId="0" fontId="9" fillId="0" borderId="0" xfId="0" applyFont="1" applyAlignment="1">
      <alignment/>
    </xf>
    <xf numFmtId="190" fontId="6" fillId="0" borderId="13" xfId="15" applyNumberFormat="1" applyFont="1" applyBorder="1" applyAlignment="1">
      <alignment/>
    </xf>
    <xf numFmtId="2" fontId="11" fillId="0" borderId="0" xfId="0" applyNumberFormat="1" applyFont="1" applyAlignment="1">
      <alignment/>
    </xf>
    <xf numFmtId="0" fontId="12" fillId="0" borderId="0" xfId="0" applyFont="1" applyAlignment="1">
      <alignment/>
    </xf>
    <xf numFmtId="43" fontId="7" fillId="0" borderId="0" xfId="0" applyNumberFormat="1" applyFont="1" applyBorder="1" applyAlignment="1">
      <alignment/>
    </xf>
    <xf numFmtId="191" fontId="12" fillId="0" borderId="0" xfId="0" applyNumberFormat="1" applyFont="1" applyAlignment="1">
      <alignment/>
    </xf>
    <xf numFmtId="0" fontId="4" fillId="0" borderId="0" xfId="0" applyFont="1" applyAlignment="1">
      <alignment/>
    </xf>
    <xf numFmtId="191" fontId="12" fillId="0" borderId="0" xfId="15" applyNumberFormat="1" applyFont="1" applyAlignment="1">
      <alignment/>
    </xf>
    <xf numFmtId="187" fontId="0" fillId="0" borderId="0" xfId="15" applyNumberFormat="1" applyAlignment="1">
      <alignment/>
    </xf>
    <xf numFmtId="0" fontId="7" fillId="0" borderId="10" xfId="0" applyFont="1" applyBorder="1" applyAlignment="1" quotePrefix="1">
      <alignment horizontal="center" vertical="center"/>
    </xf>
    <xf numFmtId="0" fontId="7" fillId="0" borderId="19" xfId="0" applyFont="1" applyBorder="1" applyAlignment="1" quotePrefix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2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chartsheet" Target="chartsheets/sheet1.xml" /><Relationship Id="rId15" Type="http://schemas.openxmlformats.org/officeDocument/2006/relationships/worksheet" Target="worksheets/sheet14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DATA!$B$2</c:f>
              <c:strCache>
                <c:ptCount val="1"/>
                <c:pt idx="0">
                  <c:v>NAV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400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DATA!$A$3:$A$15</c:f>
              <c:strCache>
                <c:ptCount val="13"/>
                <c:pt idx="0">
                  <c:v>237744</c:v>
                </c:pt>
                <c:pt idx="1">
                  <c:v>237775</c:v>
                </c:pt>
                <c:pt idx="2">
                  <c:v>237806</c:v>
                </c:pt>
                <c:pt idx="3">
                  <c:v>237834</c:v>
                </c:pt>
                <c:pt idx="4">
                  <c:v>237865</c:v>
                </c:pt>
                <c:pt idx="5">
                  <c:v>237895</c:v>
                </c:pt>
                <c:pt idx="6">
                  <c:v>237926</c:v>
                </c:pt>
                <c:pt idx="7">
                  <c:v>237956</c:v>
                </c:pt>
                <c:pt idx="8">
                  <c:v>237987</c:v>
                </c:pt>
                <c:pt idx="9">
                  <c:v>238018</c:v>
                </c:pt>
                <c:pt idx="10">
                  <c:v>238048</c:v>
                </c:pt>
                <c:pt idx="11">
                  <c:v>238079</c:v>
                </c:pt>
                <c:pt idx="12">
                  <c:v>238109</c:v>
                </c:pt>
              </c:strCache>
            </c:strRef>
          </c:cat>
          <c:val>
            <c:numRef>
              <c:f>DATA!$B$3:$B$15</c:f>
              <c:numCache>
                <c:ptCount val="13"/>
                <c:pt idx="0">
                  <c:v>441720.25957247015</c:v>
                </c:pt>
                <c:pt idx="1">
                  <c:v>440681.18370273</c:v>
                </c:pt>
                <c:pt idx="2">
                  <c:v>448542.33958662994</c:v>
                </c:pt>
                <c:pt idx="3">
                  <c:v>453195.67696053005</c:v>
                </c:pt>
                <c:pt idx="4">
                  <c:v>455097.1932655601</c:v>
                </c:pt>
                <c:pt idx="5">
                  <c:v>459456.34288323</c:v>
                </c:pt>
                <c:pt idx="6">
                  <c:v>455391.86202276003</c:v>
                </c:pt>
                <c:pt idx="7">
                  <c:v>454217.20339731</c:v>
                </c:pt>
                <c:pt idx="8">
                  <c:v>464585.4528188201</c:v>
                </c:pt>
                <c:pt idx="9">
                  <c:v>460617.55342742003</c:v>
                </c:pt>
                <c:pt idx="10">
                  <c:v>446422.10610872996</c:v>
                </c:pt>
                <c:pt idx="11">
                  <c:v>450378.74871811003</c:v>
                </c:pt>
                <c:pt idx="12">
                  <c:v>465296.44223919004</c:v>
                </c:pt>
              </c:numCache>
            </c:numRef>
          </c:val>
        </c:ser>
        <c:axId val="25591102"/>
        <c:axId val="28993327"/>
      </c:barChart>
      <c:lineChart>
        <c:grouping val="standard"/>
        <c:varyColors val="0"/>
        <c:ser>
          <c:idx val="0"/>
          <c:order val="1"/>
          <c:tx>
            <c:strRef>
              <c:f>DATA!$C$2</c:f>
              <c:strCache>
                <c:ptCount val="1"/>
                <c:pt idx="0">
                  <c:v>กองทุน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/>
              <a:lstStyle/>
              <a:p>
                <a:pPr>
                  <a:defRPr lang="en-US" cap="none" sz="1400" b="0" i="0" u="none" baseline="0">
                    <a:solidFill>
                      <a:srgbClr val="FF0000"/>
                    </a:solidFill>
                    <a:latin typeface="Cordia New"/>
                    <a:ea typeface="Cordia New"/>
                    <a:cs typeface="Cordia New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DATA!$A$3:$A$15</c:f>
              <c:strCache>
                <c:ptCount val="13"/>
                <c:pt idx="0">
                  <c:v>237744</c:v>
                </c:pt>
                <c:pt idx="1">
                  <c:v>237775</c:v>
                </c:pt>
                <c:pt idx="2">
                  <c:v>237806</c:v>
                </c:pt>
                <c:pt idx="3">
                  <c:v>237834</c:v>
                </c:pt>
                <c:pt idx="4">
                  <c:v>237865</c:v>
                </c:pt>
                <c:pt idx="5">
                  <c:v>237895</c:v>
                </c:pt>
                <c:pt idx="6">
                  <c:v>237926</c:v>
                </c:pt>
                <c:pt idx="7">
                  <c:v>237956</c:v>
                </c:pt>
                <c:pt idx="8">
                  <c:v>237987</c:v>
                </c:pt>
                <c:pt idx="9">
                  <c:v>238018</c:v>
                </c:pt>
                <c:pt idx="10">
                  <c:v>238048</c:v>
                </c:pt>
                <c:pt idx="11">
                  <c:v>238079</c:v>
                </c:pt>
                <c:pt idx="12">
                  <c:v>238109</c:v>
                </c:pt>
              </c:strCache>
            </c:strRef>
          </c:cat>
          <c:val>
            <c:numRef>
              <c:f>DATA!$C$3:$C$15</c:f>
              <c:numCache>
                <c:ptCount val="13"/>
                <c:pt idx="0">
                  <c:v>513</c:v>
                </c:pt>
                <c:pt idx="1">
                  <c:v>511</c:v>
                </c:pt>
                <c:pt idx="2">
                  <c:v>515</c:v>
                </c:pt>
                <c:pt idx="3">
                  <c:v>515</c:v>
                </c:pt>
                <c:pt idx="4">
                  <c:v>513</c:v>
                </c:pt>
                <c:pt idx="5">
                  <c:v>514</c:v>
                </c:pt>
                <c:pt idx="6">
                  <c:v>514</c:v>
                </c:pt>
                <c:pt idx="7">
                  <c:v>513</c:v>
                </c:pt>
                <c:pt idx="8">
                  <c:v>514</c:v>
                </c:pt>
                <c:pt idx="9">
                  <c:v>512</c:v>
                </c:pt>
                <c:pt idx="10">
                  <c:v>512</c:v>
                </c:pt>
                <c:pt idx="11">
                  <c:v>513</c:v>
                </c:pt>
                <c:pt idx="12">
                  <c:v>514</c:v>
                </c:pt>
              </c:numCache>
            </c:numRef>
          </c:val>
          <c:smooth val="0"/>
        </c:ser>
        <c:axId val="59613352"/>
        <c:axId val="66758121"/>
      </c:lineChart>
      <c:catAx>
        <c:axId val="2559110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28993327"/>
        <c:crosses val="autoZero"/>
        <c:auto val="0"/>
        <c:lblOffset val="100"/>
        <c:noMultiLvlLbl val="0"/>
      </c:catAx>
      <c:valAx>
        <c:axId val="28993327"/>
        <c:scaling>
          <c:orientation val="minMax"/>
          <c:max val="500000"/>
          <c:min val="34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5591102"/>
        <c:crossesAt val="1"/>
        <c:crossBetween val="between"/>
        <c:dispUnits/>
        <c:majorUnit val="10000"/>
      </c:valAx>
      <c:catAx>
        <c:axId val="59613352"/>
        <c:scaling>
          <c:orientation val="minMax"/>
        </c:scaling>
        <c:axPos val="b"/>
        <c:delete val="1"/>
        <c:majorTickMark val="in"/>
        <c:minorTickMark val="none"/>
        <c:tickLblPos val="nextTo"/>
        <c:crossAx val="66758121"/>
        <c:crosses val="autoZero"/>
        <c:auto val="0"/>
        <c:lblOffset val="100"/>
        <c:noMultiLvlLbl val="0"/>
      </c:catAx>
      <c:valAx>
        <c:axId val="66758121"/>
        <c:scaling>
          <c:orientation val="minMax"/>
          <c:max val="650"/>
          <c:min val="500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9613352"/>
        <c:crosses val="max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VD%20Report-12-08%20(Data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การจัดการ"/>
      <sheetName val="รายบริษัท"/>
      <sheetName val="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62"/>
  <sheetViews>
    <sheetView zoomScale="75" zoomScaleNormal="75" workbookViewId="0" topLeftCell="A1">
      <selection activeCell="A1" sqref="A1:G1"/>
    </sheetView>
  </sheetViews>
  <sheetFormatPr defaultColWidth="9.140625" defaultRowHeight="21.75"/>
  <cols>
    <col min="1" max="1" width="54.8515625" style="3" customWidth="1"/>
    <col min="2" max="2" width="18.7109375" style="3" customWidth="1"/>
    <col min="3" max="3" width="13.7109375" style="3" customWidth="1"/>
    <col min="4" max="4" width="18.7109375" style="1" customWidth="1"/>
    <col min="5" max="5" width="13.7109375" style="1" customWidth="1"/>
    <col min="6" max="6" width="18.57421875" style="1" customWidth="1"/>
    <col min="7" max="7" width="13.7109375" style="1" customWidth="1"/>
    <col min="8" max="28" width="9.140625" style="1" customWidth="1"/>
    <col min="29" max="16384" width="9.140625" style="1" customWidth="1"/>
  </cols>
  <sheetData>
    <row r="1" spans="1:7" ht="26.25">
      <c r="A1" s="55" t="s">
        <v>0</v>
      </c>
      <c r="B1" s="55"/>
      <c r="C1" s="55"/>
      <c r="D1" s="55"/>
      <c r="E1" s="55"/>
      <c r="F1" s="55"/>
      <c r="G1" s="55"/>
    </row>
    <row r="2" spans="1:7" ht="26.25">
      <c r="A2" s="55" t="s">
        <v>31</v>
      </c>
      <c r="B2" s="55"/>
      <c r="C2" s="55"/>
      <c r="D2" s="55"/>
      <c r="E2" s="55"/>
      <c r="F2" s="55"/>
      <c r="G2" s="55"/>
    </row>
    <row r="3" ht="22.5" thickBot="1">
      <c r="A3" s="2"/>
    </row>
    <row r="4" spans="1:7" ht="26.25" customHeight="1">
      <c r="A4" s="56" t="s">
        <v>1</v>
      </c>
      <c r="B4" s="51" t="s">
        <v>32</v>
      </c>
      <c r="C4" s="52"/>
      <c r="D4" s="51" t="s">
        <v>30</v>
      </c>
      <c r="E4" s="52"/>
      <c r="F4" s="53" t="s">
        <v>29</v>
      </c>
      <c r="G4" s="54"/>
    </row>
    <row r="5" spans="1:7" ht="24" thickBot="1">
      <c r="A5" s="57"/>
      <c r="B5" s="19" t="s">
        <v>2</v>
      </c>
      <c r="C5" s="11" t="s">
        <v>3</v>
      </c>
      <c r="D5" s="19" t="s">
        <v>2</v>
      </c>
      <c r="E5" s="11" t="s">
        <v>3</v>
      </c>
      <c r="F5" s="19" t="s">
        <v>2</v>
      </c>
      <c r="G5" s="11" t="s">
        <v>3</v>
      </c>
    </row>
    <row r="6" spans="1:7" ht="21">
      <c r="A6" s="20" t="s">
        <v>4</v>
      </c>
      <c r="B6" s="15">
        <v>513</v>
      </c>
      <c r="C6" s="21"/>
      <c r="D6" s="22">
        <v>515</v>
      </c>
      <c r="E6" s="23"/>
      <c r="F6" s="24">
        <v>-2</v>
      </c>
      <c r="G6" s="25"/>
    </row>
    <row r="7" spans="1:7" ht="21">
      <c r="A7" s="26" t="s">
        <v>5</v>
      </c>
      <c r="B7" s="16">
        <v>1923034</v>
      </c>
      <c r="C7" s="9"/>
      <c r="D7" s="22">
        <v>1903163</v>
      </c>
      <c r="E7" s="27"/>
      <c r="F7" s="28">
        <v>19871</v>
      </c>
      <c r="G7" s="29"/>
    </row>
    <row r="8" spans="1:7" ht="21">
      <c r="A8" s="26" t="s">
        <v>6</v>
      </c>
      <c r="B8" s="16">
        <v>8692</v>
      </c>
      <c r="C8" s="9"/>
      <c r="D8" s="22">
        <v>8637</v>
      </c>
      <c r="E8" s="27"/>
      <c r="F8" s="28">
        <v>55</v>
      </c>
      <c r="G8" s="29"/>
    </row>
    <row r="9" spans="1:7" ht="21">
      <c r="A9" s="26" t="s">
        <v>7</v>
      </c>
      <c r="B9" s="17">
        <v>441720.25957247015</v>
      </c>
      <c r="C9" s="9"/>
      <c r="D9" s="30">
        <v>432944.4043771399</v>
      </c>
      <c r="E9" s="27"/>
      <c r="F9" s="43">
        <v>8775.855195330281</v>
      </c>
      <c r="G9" s="29"/>
    </row>
    <row r="10" spans="1:7" ht="21">
      <c r="A10" s="26" t="s">
        <v>8</v>
      </c>
      <c r="B10" s="17"/>
      <c r="C10" s="9"/>
      <c r="D10" s="30"/>
      <c r="E10" s="27"/>
      <c r="F10" s="31"/>
      <c r="G10" s="29"/>
    </row>
    <row r="11" spans="1:7" ht="21">
      <c r="A11" s="26" t="s">
        <v>9</v>
      </c>
      <c r="B11" s="17"/>
      <c r="C11" s="9"/>
      <c r="D11" s="30"/>
      <c r="E11" s="27"/>
      <c r="F11" s="31"/>
      <c r="G11" s="29"/>
    </row>
    <row r="12" spans="1:7" ht="21">
      <c r="A12" s="26" t="s">
        <v>10</v>
      </c>
      <c r="B12" s="17">
        <v>50449.48475228</v>
      </c>
      <c r="C12" s="9">
        <v>11.421138980835694</v>
      </c>
      <c r="D12" s="17">
        <v>48888.30527972</v>
      </c>
      <c r="E12" s="27">
        <v>11.29205153951664</v>
      </c>
      <c r="F12" s="31">
        <v>1561.1794725599975</v>
      </c>
      <c r="G12" s="29">
        <v>3.193359769023556</v>
      </c>
    </row>
    <row r="13" spans="1:7" ht="21">
      <c r="A13" s="26" t="s">
        <v>11</v>
      </c>
      <c r="B13" s="17">
        <v>19.47129216</v>
      </c>
      <c r="C13" s="9">
        <v>0.004408059566669134</v>
      </c>
      <c r="D13" s="17">
        <v>17.723637339999996</v>
      </c>
      <c r="E13" s="27">
        <v>0.004093744407090395</v>
      </c>
      <c r="F13" s="31">
        <v>1.7476548200000046</v>
      </c>
      <c r="G13" s="29">
        <v>9.860587792866705</v>
      </c>
    </row>
    <row r="14" spans="1:7" ht="21">
      <c r="A14" s="26" t="s">
        <v>12</v>
      </c>
      <c r="B14" s="17">
        <v>94123.89028282001</v>
      </c>
      <c r="C14" s="9">
        <v>21.308483874821626</v>
      </c>
      <c r="D14" s="17">
        <v>92469.67481312001</v>
      </c>
      <c r="E14" s="27">
        <v>21.358325428908696</v>
      </c>
      <c r="F14" s="31">
        <v>1654.2154696999933</v>
      </c>
      <c r="G14" s="29">
        <v>1.788927530072038</v>
      </c>
    </row>
    <row r="15" spans="1:7" ht="21">
      <c r="A15" s="26" t="s">
        <v>13</v>
      </c>
      <c r="B15" s="17">
        <v>12813.07442306</v>
      </c>
      <c r="C15" s="9">
        <v>2.900721473690487</v>
      </c>
      <c r="D15" s="17">
        <v>12898.61163639</v>
      </c>
      <c r="E15" s="27">
        <v>2.979276670626271</v>
      </c>
      <c r="F15" s="31">
        <v>-85.53721333000067</v>
      </c>
      <c r="G15" s="29">
        <v>-0.6631505447352193</v>
      </c>
    </row>
    <row r="16" spans="1:7" ht="21">
      <c r="A16" s="26" t="s">
        <v>14</v>
      </c>
      <c r="B16" s="17">
        <v>45.37233019999999</v>
      </c>
      <c r="C16" s="9">
        <v>0.01027173402549268</v>
      </c>
      <c r="D16" s="17">
        <v>47.8947742</v>
      </c>
      <c r="E16" s="27">
        <v>0.011062569169569084</v>
      </c>
      <c r="F16" s="31">
        <v>-2.5224440000000072</v>
      </c>
      <c r="G16" s="29">
        <v>-5.266637210704309</v>
      </c>
    </row>
    <row r="17" spans="1:7" ht="21">
      <c r="A17" s="32" t="s">
        <v>15</v>
      </c>
      <c r="B17" s="17">
        <v>183220.28939078</v>
      </c>
      <c r="C17" s="9">
        <v>41.47880596830996</v>
      </c>
      <c r="D17" s="17">
        <v>173001.75759165004</v>
      </c>
      <c r="E17" s="27">
        <v>39.95934716849864</v>
      </c>
      <c r="F17" s="31">
        <v>10218.531799129967</v>
      </c>
      <c r="G17" s="29">
        <v>5.906605771745736</v>
      </c>
    </row>
    <row r="18" spans="1:7" ht="21">
      <c r="A18" s="26" t="s">
        <v>16</v>
      </c>
      <c r="B18" s="17">
        <v>3.08417743</v>
      </c>
      <c r="C18" s="9">
        <v>0.0006982196001118666</v>
      </c>
      <c r="D18" s="17">
        <v>3.02001478</v>
      </c>
      <c r="E18" s="27">
        <v>0.0006975525608986158</v>
      </c>
      <c r="F18" s="31">
        <v>0.0641626500000001</v>
      </c>
      <c r="G18" s="29">
        <v>2.124580661820473</v>
      </c>
    </row>
    <row r="19" spans="1:7" ht="21">
      <c r="A19" s="26" t="s">
        <v>17</v>
      </c>
      <c r="B19" s="17">
        <v>2044.79766325</v>
      </c>
      <c r="C19" s="9">
        <v>0.46291688437136846</v>
      </c>
      <c r="D19" s="17">
        <v>1705.94959971</v>
      </c>
      <c r="E19" s="27">
        <v>0.39403433384576986</v>
      </c>
      <c r="F19" s="31">
        <v>338.8480635399999</v>
      </c>
      <c r="G19" s="29">
        <v>19.862724174125763</v>
      </c>
    </row>
    <row r="20" spans="1:7" ht="21">
      <c r="A20" s="26" t="s">
        <v>18</v>
      </c>
      <c r="B20" s="17">
        <v>342719.46431198006</v>
      </c>
      <c r="C20" s="9">
        <v>77.58744519522143</v>
      </c>
      <c r="D20" s="17">
        <v>329032.93734691007</v>
      </c>
      <c r="E20" s="27">
        <v>75.99888900753358</v>
      </c>
      <c r="F20" s="31">
        <v>13686.526965069992</v>
      </c>
      <c r="G20" s="29">
        <v>4.159622156805488</v>
      </c>
    </row>
    <row r="21" spans="1:7" ht="21">
      <c r="A21" s="33" t="s">
        <v>19</v>
      </c>
      <c r="B21" s="17">
        <v>99062.23419466002</v>
      </c>
      <c r="C21" s="9">
        <v>22.426463819101226</v>
      </c>
      <c r="D21" s="17">
        <v>108034.15412210001</v>
      </c>
      <c r="E21" s="27">
        <v>24.953354987350963</v>
      </c>
      <c r="F21" s="31">
        <v>-8971.919927439987</v>
      </c>
      <c r="G21" s="29">
        <v>-8.304706970075353</v>
      </c>
    </row>
    <row r="22" spans="1:7" ht="21">
      <c r="A22" s="26" t="s">
        <v>20</v>
      </c>
      <c r="B22" s="17">
        <v>16.416552430000003</v>
      </c>
      <c r="C22" s="9">
        <v>0.003716504297513809</v>
      </c>
      <c r="D22" s="17">
        <v>16.37229554</v>
      </c>
      <c r="E22" s="27">
        <v>0.003781616155440136</v>
      </c>
      <c r="F22" s="31">
        <v>0.044256890000003324</v>
      </c>
      <c r="G22" s="29">
        <v>0.2703157287374702</v>
      </c>
    </row>
    <row r="23" spans="1:7" ht="21">
      <c r="A23" s="26" t="s">
        <v>21</v>
      </c>
      <c r="B23" s="17">
        <v>3127.32714575</v>
      </c>
      <c r="C23" s="9">
        <v>0.7079881617331433</v>
      </c>
      <c r="D23" s="17">
        <v>2957.967146650001</v>
      </c>
      <c r="E23" s="27">
        <v>0.6832210133089746</v>
      </c>
      <c r="F23" s="31">
        <v>169.3599990999992</v>
      </c>
      <c r="G23" s="29">
        <v>5.725553757140447</v>
      </c>
    </row>
    <row r="24" spans="1:7" ht="21.75" thickBot="1">
      <c r="A24" s="34" t="s">
        <v>22</v>
      </c>
      <c r="B24" s="18">
        <v>-3205.18263235</v>
      </c>
      <c r="C24" s="10">
        <v>-0.7256136803533113</v>
      </c>
      <c r="D24" s="18">
        <v>-7097.02653406</v>
      </c>
      <c r="E24" s="27">
        <v>-1.6392466243489645</v>
      </c>
      <c r="F24" s="31">
        <v>3891.84390171</v>
      </c>
      <c r="G24" s="29">
        <v>-54.83766874806357</v>
      </c>
    </row>
    <row r="25" spans="1:7" ht="24" thickBot="1">
      <c r="A25" s="5" t="s">
        <v>23</v>
      </c>
      <c r="B25" s="35">
        <f>B20+B21+B22+B23+B24</f>
        <v>441720.2595724701</v>
      </c>
      <c r="C25" s="36">
        <f>B25*100/B25</f>
        <v>100</v>
      </c>
      <c r="D25" s="39">
        <f>SUM(D20:D24)</f>
        <v>432944.4043771401</v>
      </c>
      <c r="E25" s="40">
        <v>100</v>
      </c>
      <c r="F25" s="41">
        <f>B25-D25</f>
        <v>8775.85519532999</v>
      </c>
      <c r="G25" s="41">
        <f>F25*100/D25</f>
        <v>2.0270166577058464</v>
      </c>
    </row>
    <row r="26" spans="1:60" ht="16.5" customHeight="1">
      <c r="A26" s="6"/>
      <c r="B26" s="7"/>
      <c r="C26" s="7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</row>
    <row r="27" spans="1:60" ht="23.25">
      <c r="A27" s="8" t="s">
        <v>24</v>
      </c>
      <c r="B27" s="46"/>
      <c r="C27" s="46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</row>
    <row r="28" spans="1:60" ht="23.25">
      <c r="A28" s="8" t="s">
        <v>25</v>
      </c>
      <c r="B28" s="46"/>
      <c r="C28" s="46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</row>
    <row r="29" spans="1:6" ht="22.5">
      <c r="A29" s="42" t="s">
        <v>33</v>
      </c>
      <c r="B29" s="45"/>
      <c r="C29" s="47"/>
      <c r="F29" s="37"/>
    </row>
    <row r="30" spans="2:3" ht="21">
      <c r="B30" s="48"/>
      <c r="C30" s="49"/>
    </row>
    <row r="32" spans="1:2" ht="21">
      <c r="A32" s="1"/>
      <c r="B32" s="47"/>
    </row>
    <row r="33" spans="1:7" ht="22.5">
      <c r="A33" s="1"/>
      <c r="B33" s="49"/>
      <c r="F33" s="44"/>
      <c r="G33" s="44"/>
    </row>
    <row r="34" ht="21.75">
      <c r="A34" s="8"/>
    </row>
    <row r="35" ht="21.75">
      <c r="A35" s="8"/>
    </row>
    <row r="36" spans="1:5" ht="21.75">
      <c r="A36" s="8"/>
      <c r="D36" s="4"/>
      <c r="E36" s="4"/>
    </row>
    <row r="37" spans="4:5" ht="21">
      <c r="D37" s="4"/>
      <c r="E37" s="4"/>
    </row>
    <row r="38" spans="4:5" ht="21">
      <c r="D38" s="4"/>
      <c r="E38" s="4"/>
    </row>
    <row r="39" spans="4:5" ht="21">
      <c r="D39" s="4"/>
      <c r="E39" s="4"/>
    </row>
    <row r="40" spans="4:5" ht="21">
      <c r="D40" s="4"/>
      <c r="E40" s="4"/>
    </row>
    <row r="41" spans="4:5" ht="21">
      <c r="D41" s="4"/>
      <c r="E41" s="4"/>
    </row>
    <row r="42" spans="4:5" ht="21">
      <c r="D42" s="4"/>
      <c r="E42" s="4"/>
    </row>
    <row r="43" spans="4:5" ht="21">
      <c r="D43" s="4"/>
      <c r="E43" s="4"/>
    </row>
    <row r="44" spans="4:5" ht="21">
      <c r="D44" s="4"/>
      <c r="E44" s="4"/>
    </row>
    <row r="45" spans="4:5" ht="21">
      <c r="D45" s="4"/>
      <c r="E45" s="4"/>
    </row>
    <row r="46" spans="4:5" ht="21">
      <c r="D46" s="4"/>
      <c r="E46" s="4"/>
    </row>
    <row r="47" spans="4:5" ht="21">
      <c r="D47" s="4"/>
      <c r="E47" s="4"/>
    </row>
    <row r="48" spans="4:5" ht="21">
      <c r="D48" s="4"/>
      <c r="E48" s="4"/>
    </row>
    <row r="49" spans="4:5" ht="21">
      <c r="D49" s="4"/>
      <c r="E49" s="4"/>
    </row>
    <row r="50" spans="4:5" ht="21">
      <c r="D50" s="4"/>
      <c r="E50" s="4"/>
    </row>
    <row r="51" spans="4:5" ht="21">
      <c r="D51" s="4"/>
      <c r="E51" s="4"/>
    </row>
    <row r="52" spans="4:5" ht="21">
      <c r="D52" s="4"/>
      <c r="E52" s="4"/>
    </row>
    <row r="53" spans="4:5" ht="21">
      <c r="D53" s="4"/>
      <c r="E53" s="4"/>
    </row>
    <row r="54" spans="4:5" ht="21">
      <c r="D54" s="4"/>
      <c r="E54" s="4"/>
    </row>
    <row r="55" spans="4:5" ht="21">
      <c r="D55" s="4"/>
      <c r="E55" s="4"/>
    </row>
    <row r="56" spans="4:5" ht="21">
      <c r="D56" s="4"/>
      <c r="E56" s="4"/>
    </row>
    <row r="57" spans="4:5" ht="21">
      <c r="D57" s="4"/>
      <c r="E57" s="4"/>
    </row>
    <row r="58" spans="4:5" ht="21">
      <c r="D58" s="4"/>
      <c r="E58" s="4"/>
    </row>
    <row r="59" spans="4:5" ht="21">
      <c r="D59" s="4"/>
      <c r="E59" s="4"/>
    </row>
    <row r="60" spans="4:5" ht="21">
      <c r="D60" s="4"/>
      <c r="E60" s="4"/>
    </row>
    <row r="61" spans="4:5" ht="21">
      <c r="D61" s="4"/>
      <c r="E61" s="4"/>
    </row>
    <row r="62" spans="4:5" ht="21">
      <c r="D62" s="4"/>
      <c r="E62" s="4"/>
    </row>
  </sheetData>
  <mergeCells count="6">
    <mergeCell ref="D4:E4"/>
    <mergeCell ref="F4:G4"/>
    <mergeCell ref="A2:G2"/>
    <mergeCell ref="A1:G1"/>
    <mergeCell ref="A4:A5"/>
    <mergeCell ref="B4:C4"/>
  </mergeCells>
  <printOptions horizontalCentered="1"/>
  <pageMargins left="0.24" right="0.24" top="0.26" bottom="0.16" header="0.5118110236220472" footer="0.16"/>
  <pageSetup fitToHeight="1" fitToWidth="1" horizontalDpi="600" verticalDpi="600" orientation="landscape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62"/>
  <sheetViews>
    <sheetView zoomScale="75" zoomScaleNormal="75" workbookViewId="0" topLeftCell="A4">
      <selection activeCell="B6" sqref="B6:B9"/>
    </sheetView>
  </sheetViews>
  <sheetFormatPr defaultColWidth="9.140625" defaultRowHeight="21.75"/>
  <cols>
    <col min="1" max="1" width="54.8515625" style="3" customWidth="1"/>
    <col min="2" max="2" width="18.7109375" style="3" customWidth="1"/>
    <col min="3" max="3" width="13.7109375" style="3" customWidth="1"/>
    <col min="4" max="4" width="18.7109375" style="1" customWidth="1"/>
    <col min="5" max="5" width="13.7109375" style="1" customWidth="1"/>
    <col min="6" max="6" width="18.57421875" style="1" customWidth="1"/>
    <col min="7" max="7" width="13.7109375" style="1" customWidth="1"/>
    <col min="8" max="28" width="9.140625" style="1" customWidth="1"/>
    <col min="29" max="16384" width="9.140625" style="1" customWidth="1"/>
  </cols>
  <sheetData>
    <row r="1" spans="1:7" ht="26.25">
      <c r="A1" s="55" t="s">
        <v>0</v>
      </c>
      <c r="B1" s="55"/>
      <c r="C1" s="55"/>
      <c r="D1" s="55"/>
      <c r="E1" s="55"/>
      <c r="F1" s="55"/>
      <c r="G1" s="55"/>
    </row>
    <row r="2" spans="1:7" ht="26.25">
      <c r="A2" s="55" t="s">
        <v>58</v>
      </c>
      <c r="B2" s="55"/>
      <c r="C2" s="55"/>
      <c r="D2" s="55"/>
      <c r="E2" s="55"/>
      <c r="F2" s="55"/>
      <c r="G2" s="55"/>
    </row>
    <row r="3" ht="22.5" thickBot="1">
      <c r="A3" s="2"/>
    </row>
    <row r="4" spans="1:7" ht="26.25" customHeight="1">
      <c r="A4" s="56" t="s">
        <v>1</v>
      </c>
      <c r="B4" s="51" t="s">
        <v>59</v>
      </c>
      <c r="C4" s="52"/>
      <c r="D4" s="51" t="s">
        <v>56</v>
      </c>
      <c r="E4" s="52"/>
      <c r="F4" s="53" t="s">
        <v>29</v>
      </c>
      <c r="G4" s="54"/>
    </row>
    <row r="5" spans="1:7" ht="24" thickBot="1">
      <c r="A5" s="57"/>
      <c r="B5" s="19" t="s">
        <v>2</v>
      </c>
      <c r="C5" s="11" t="s">
        <v>3</v>
      </c>
      <c r="D5" s="19" t="s">
        <v>2</v>
      </c>
      <c r="E5" s="11" t="s">
        <v>3</v>
      </c>
      <c r="F5" s="19" t="s">
        <v>2</v>
      </c>
      <c r="G5" s="11" t="s">
        <v>3</v>
      </c>
    </row>
    <row r="6" spans="1:7" ht="21">
      <c r="A6" s="20" t="s">
        <v>4</v>
      </c>
      <c r="B6" s="15">
        <v>512</v>
      </c>
      <c r="C6" s="21"/>
      <c r="D6" s="22">
        <v>514</v>
      </c>
      <c r="E6" s="23"/>
      <c r="F6" s="24">
        <f>B6-D6</f>
        <v>-2</v>
      </c>
      <c r="G6" s="25"/>
    </row>
    <row r="7" spans="1:7" ht="21">
      <c r="A7" s="26" t="s">
        <v>5</v>
      </c>
      <c r="B7" s="16">
        <v>2011024</v>
      </c>
      <c r="C7" s="9"/>
      <c r="D7" s="22">
        <v>1996042</v>
      </c>
      <c r="E7" s="27"/>
      <c r="F7" s="28">
        <f>B7-D7</f>
        <v>14982</v>
      </c>
      <c r="G7" s="29"/>
    </row>
    <row r="8" spans="1:7" ht="21">
      <c r="A8" s="26" t="s">
        <v>6</v>
      </c>
      <c r="B8" s="16">
        <v>9602</v>
      </c>
      <c r="C8" s="9"/>
      <c r="D8" s="22">
        <v>9521</v>
      </c>
      <c r="E8" s="27"/>
      <c r="F8" s="28">
        <f>B8-D8</f>
        <v>81</v>
      </c>
      <c r="G8" s="29"/>
    </row>
    <row r="9" spans="1:7" ht="21">
      <c r="A9" s="26" t="s">
        <v>7</v>
      </c>
      <c r="B9" s="17">
        <v>460617.5534074199</v>
      </c>
      <c r="C9" s="9"/>
      <c r="D9" s="30">
        <v>467585.45281882</v>
      </c>
      <c r="E9" s="27"/>
      <c r="F9" s="43">
        <f>B9-D9</f>
        <v>-6967.89941140014</v>
      </c>
      <c r="G9" s="29"/>
    </row>
    <row r="10" spans="1:7" ht="21">
      <c r="A10" s="26" t="s">
        <v>8</v>
      </c>
      <c r="B10" s="17"/>
      <c r="C10" s="9"/>
      <c r="D10" s="30"/>
      <c r="E10" s="27"/>
      <c r="F10" s="31"/>
      <c r="G10" s="29"/>
    </row>
    <row r="11" spans="1:7" ht="21">
      <c r="A11" s="26" t="s">
        <v>9</v>
      </c>
      <c r="B11" s="17"/>
      <c r="C11" s="9"/>
      <c r="D11" s="30"/>
      <c r="E11" s="27"/>
      <c r="F11" s="31"/>
      <c r="G11" s="29"/>
    </row>
    <row r="12" spans="1:7" ht="21">
      <c r="A12" s="26" t="s">
        <v>10</v>
      </c>
      <c r="B12" s="17">
        <v>44216.32064068</v>
      </c>
      <c r="C12" s="9">
        <v>9.599356410034687</v>
      </c>
      <c r="D12" s="17">
        <v>52816.98475175999</v>
      </c>
      <c r="E12" s="27">
        <v>11.368626467165269</v>
      </c>
      <c r="F12" s="31">
        <f aca="true" t="shared" si="0" ref="F12:F25">B12-D12</f>
        <v>-8600.66411107999</v>
      </c>
      <c r="G12" s="29">
        <f aca="true" t="shared" si="1" ref="G12:G25">F12*100/D12</f>
        <v>-16.283898354862817</v>
      </c>
    </row>
    <row r="13" spans="1:7" ht="21">
      <c r="A13" s="26" t="s">
        <v>11</v>
      </c>
      <c r="B13" s="17">
        <v>10.1904</v>
      </c>
      <c r="C13" s="9">
        <v>0.0022123342725812365</v>
      </c>
      <c r="D13" s="17">
        <v>11.973720000000002</v>
      </c>
      <c r="E13" s="27">
        <v>0.0025772912017263563</v>
      </c>
      <c r="F13" s="31">
        <f t="shared" si="0"/>
        <v>-1.7833200000000016</v>
      </c>
      <c r="G13" s="29">
        <f t="shared" si="1"/>
        <v>-14.893617021276608</v>
      </c>
    </row>
    <row r="14" spans="1:7" ht="21">
      <c r="A14" s="26" t="s">
        <v>12</v>
      </c>
      <c r="B14" s="17">
        <v>96424.01068303</v>
      </c>
      <c r="C14" s="9">
        <v>20.93363788799326</v>
      </c>
      <c r="D14" s="17">
        <v>94209.00118311</v>
      </c>
      <c r="E14" s="27">
        <v>20.27807814719713</v>
      </c>
      <c r="F14" s="31">
        <f t="shared" si="0"/>
        <v>2215.0094999200082</v>
      </c>
      <c r="G14" s="29">
        <f t="shared" si="1"/>
        <v>2.3511654641309585</v>
      </c>
    </row>
    <row r="15" spans="1:7" ht="21">
      <c r="A15" s="26" t="s">
        <v>13</v>
      </c>
      <c r="B15" s="17">
        <v>14150.759480530001</v>
      </c>
      <c r="C15" s="9">
        <v>3.0721277066484505</v>
      </c>
      <c r="D15" s="17">
        <v>14655.11321268</v>
      </c>
      <c r="E15" s="27">
        <v>3.15444943955127</v>
      </c>
      <c r="F15" s="31">
        <f t="shared" si="0"/>
        <v>-504.3537321499989</v>
      </c>
      <c r="G15" s="29">
        <f t="shared" si="1"/>
        <v>-3.441486427505851</v>
      </c>
    </row>
    <row r="16" spans="1:7" ht="21">
      <c r="A16" s="26" t="s">
        <v>14</v>
      </c>
      <c r="B16" s="17">
        <v>22.361129999999996</v>
      </c>
      <c r="C16" s="9">
        <v>0.0048545978835614345</v>
      </c>
      <c r="D16" s="17">
        <v>23.44653</v>
      </c>
      <c r="E16" s="27">
        <v>0.005046763702509584</v>
      </c>
      <c r="F16" s="31">
        <f t="shared" si="0"/>
        <v>-1.0854000000000035</v>
      </c>
      <c r="G16" s="29">
        <f t="shared" si="1"/>
        <v>-4.629256440078781</v>
      </c>
    </row>
    <row r="17" spans="1:7" ht="21">
      <c r="A17" s="32" t="s">
        <v>15</v>
      </c>
      <c r="B17" s="17">
        <v>197203.92192840003</v>
      </c>
      <c r="C17" s="9">
        <v>42.81294111807522</v>
      </c>
      <c r="D17" s="17">
        <v>197078.48411700007</v>
      </c>
      <c r="E17" s="27">
        <v>42.420287359677</v>
      </c>
      <c r="F17" s="31">
        <f t="shared" si="0"/>
        <v>125.43781139995554</v>
      </c>
      <c r="G17" s="29">
        <f t="shared" si="1"/>
        <v>0.06364865853417391</v>
      </c>
    </row>
    <row r="18" spans="1:7" ht="21">
      <c r="A18" s="26" t="s">
        <v>16</v>
      </c>
      <c r="B18" s="17">
        <v>3.1131967300000003</v>
      </c>
      <c r="C18" s="9">
        <v>0.0006758745312320256</v>
      </c>
      <c r="D18" s="17">
        <v>3.09750315</v>
      </c>
      <c r="E18" s="27">
        <v>0.0006667240937498683</v>
      </c>
      <c r="F18" s="31">
        <f t="shared" si="0"/>
        <v>0.015693580000000207</v>
      </c>
      <c r="G18" s="29">
        <f t="shared" si="1"/>
        <v>0.5066525921047152</v>
      </c>
    </row>
    <row r="19" spans="1:7" ht="21">
      <c r="A19" s="26" t="s">
        <v>17</v>
      </c>
      <c r="B19" s="17">
        <v>393.85442785</v>
      </c>
      <c r="C19" s="9">
        <v>0.08550573570619688</v>
      </c>
      <c r="D19" s="17">
        <v>361.34934834</v>
      </c>
      <c r="E19" s="27">
        <v>0.0777788770930199</v>
      </c>
      <c r="F19" s="31">
        <f t="shared" si="0"/>
        <v>32.50507950999997</v>
      </c>
      <c r="G19" s="29">
        <f t="shared" si="1"/>
        <v>8.995472016021285</v>
      </c>
    </row>
    <row r="20" spans="1:7" ht="21">
      <c r="A20" s="26" t="s">
        <v>18</v>
      </c>
      <c r="B20" s="17">
        <v>352424.53188722</v>
      </c>
      <c r="C20" s="9">
        <v>76.51131166514519</v>
      </c>
      <c r="D20" s="17">
        <v>359159.45036604005</v>
      </c>
      <c r="E20" s="27">
        <v>77.30751106968167</v>
      </c>
      <c r="F20" s="31">
        <f t="shared" si="0"/>
        <v>-6734.9184788200655</v>
      </c>
      <c r="G20" s="29">
        <f t="shared" si="1"/>
        <v>-1.8751889925090717</v>
      </c>
    </row>
    <row r="21" spans="1:7" ht="21">
      <c r="A21" s="33" t="s">
        <v>19</v>
      </c>
      <c r="B21" s="17">
        <v>113313.98643072002</v>
      </c>
      <c r="C21" s="9">
        <v>24.600449024914333</v>
      </c>
      <c r="D21" s="17">
        <v>105913.13999542</v>
      </c>
      <c r="E21" s="27">
        <v>22.797343169658866</v>
      </c>
      <c r="F21" s="31">
        <f t="shared" si="0"/>
        <v>7400.846435300016</v>
      </c>
      <c r="G21" s="29">
        <f t="shared" si="1"/>
        <v>6.987656522712905</v>
      </c>
    </row>
    <row r="22" spans="1:7" ht="21">
      <c r="A22" s="26" t="s">
        <v>20</v>
      </c>
      <c r="B22" s="17">
        <v>13.86382138</v>
      </c>
      <c r="C22" s="9">
        <v>0.0030098334891582755</v>
      </c>
      <c r="D22" s="17">
        <v>13.76795081</v>
      </c>
      <c r="E22" s="27">
        <v>0.0029634915872773252</v>
      </c>
      <c r="F22" s="31">
        <f t="shared" si="0"/>
        <v>0.09587056999999888</v>
      </c>
      <c r="G22" s="29">
        <f t="shared" si="1"/>
        <v>0.6963314390284263</v>
      </c>
    </row>
    <row r="23" spans="1:7" ht="21">
      <c r="A23" s="26" t="s">
        <v>21</v>
      </c>
      <c r="B23" s="17">
        <v>2642.6654580599998</v>
      </c>
      <c r="C23" s="9">
        <v>0.5737222644678058</v>
      </c>
      <c r="D23" s="17">
        <v>3615.730366030001</v>
      </c>
      <c r="E23" s="27">
        <v>0.778270250196592</v>
      </c>
      <c r="F23" s="31">
        <f t="shared" si="0"/>
        <v>-973.0649079700011</v>
      </c>
      <c r="G23" s="29">
        <f t="shared" si="1"/>
        <v>-26.91198760593442</v>
      </c>
    </row>
    <row r="24" spans="1:7" ht="21.75" thickBot="1">
      <c r="A24" s="34" t="s">
        <v>22</v>
      </c>
      <c r="B24" s="18">
        <v>-7777.494169959999</v>
      </c>
      <c r="C24" s="10">
        <v>-1.6884927880164922</v>
      </c>
      <c r="D24" s="18">
        <v>-4116.635859479999</v>
      </c>
      <c r="E24" s="27">
        <v>-0.886087981124414</v>
      </c>
      <c r="F24" s="31">
        <f t="shared" si="0"/>
        <v>-3660.85831048</v>
      </c>
      <c r="G24" s="29">
        <f t="shared" si="1"/>
        <v>88.92839773645727</v>
      </c>
    </row>
    <row r="25" spans="1:7" ht="24" thickBot="1">
      <c r="A25" s="5" t="s">
        <v>23</v>
      </c>
      <c r="B25" s="35">
        <f>B20+B21+B22+B23+B24</f>
        <v>460617.55342742003</v>
      </c>
      <c r="C25" s="36">
        <f>B25*100/B25</f>
        <v>100</v>
      </c>
      <c r="D25" s="39">
        <f>SUM(D20:D24)</f>
        <v>464585.4528188201</v>
      </c>
      <c r="E25" s="40">
        <v>100</v>
      </c>
      <c r="F25" s="41">
        <f t="shared" si="0"/>
        <v>-3967.8993914000457</v>
      </c>
      <c r="G25" s="41">
        <f t="shared" si="1"/>
        <v>-0.8540731026607187</v>
      </c>
    </row>
    <row r="26" spans="1:60" ht="16.5" customHeight="1">
      <c r="A26" s="6"/>
      <c r="B26" s="7"/>
      <c r="C26" s="7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</row>
    <row r="27" spans="1:60" ht="23.25">
      <c r="A27" s="8" t="s">
        <v>24</v>
      </c>
      <c r="B27" s="46"/>
      <c r="C27" s="46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</row>
    <row r="28" spans="1:60" ht="23.25">
      <c r="A28" s="8" t="s">
        <v>25</v>
      </c>
      <c r="B28" s="46"/>
      <c r="C28" s="46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</row>
    <row r="29" spans="1:6" ht="22.5">
      <c r="A29" s="42" t="s">
        <v>60</v>
      </c>
      <c r="B29" s="45"/>
      <c r="C29" s="47"/>
      <c r="F29" s="37"/>
    </row>
    <row r="30" spans="2:3" ht="21">
      <c r="B30" s="48"/>
      <c r="C30" s="49"/>
    </row>
    <row r="32" spans="1:2" ht="21">
      <c r="A32" s="1"/>
      <c r="B32" s="47"/>
    </row>
    <row r="33" spans="1:7" ht="22.5">
      <c r="A33" s="1"/>
      <c r="B33" s="49"/>
      <c r="F33" s="44"/>
      <c r="G33" s="44"/>
    </row>
    <row r="34" ht="21.75">
      <c r="A34" s="8"/>
    </row>
    <row r="35" ht="21.75">
      <c r="A35" s="8"/>
    </row>
    <row r="36" spans="1:5" ht="21.75">
      <c r="A36" s="8"/>
      <c r="D36" s="4"/>
      <c r="E36" s="4"/>
    </row>
    <row r="37" spans="4:5" ht="21">
      <c r="D37" s="4"/>
      <c r="E37" s="4"/>
    </row>
    <row r="38" spans="4:5" ht="21">
      <c r="D38" s="4"/>
      <c r="E38" s="4"/>
    </row>
    <row r="39" spans="4:5" ht="21">
      <c r="D39" s="4"/>
      <c r="E39" s="4"/>
    </row>
    <row r="40" spans="4:5" ht="21">
      <c r="D40" s="4"/>
      <c r="E40" s="4"/>
    </row>
    <row r="41" spans="4:5" ht="21">
      <c r="D41" s="4"/>
      <c r="E41" s="4"/>
    </row>
    <row r="42" spans="4:5" ht="21">
      <c r="D42" s="4"/>
      <c r="E42" s="4"/>
    </row>
    <row r="43" spans="4:5" ht="21">
      <c r="D43" s="4"/>
      <c r="E43" s="4"/>
    </row>
    <row r="44" spans="4:5" ht="21">
      <c r="D44" s="4"/>
      <c r="E44" s="4"/>
    </row>
    <row r="45" spans="4:5" ht="21">
      <c r="D45" s="4"/>
      <c r="E45" s="4"/>
    </row>
    <row r="46" spans="4:5" ht="21">
      <c r="D46" s="4"/>
      <c r="E46" s="4"/>
    </row>
    <row r="47" spans="4:5" ht="21">
      <c r="D47" s="4"/>
      <c r="E47" s="4"/>
    </row>
    <row r="48" spans="4:5" ht="21">
      <c r="D48" s="4"/>
      <c r="E48" s="4"/>
    </row>
    <row r="49" spans="4:5" ht="21">
      <c r="D49" s="4"/>
      <c r="E49" s="4"/>
    </row>
    <row r="50" spans="4:5" ht="21">
      <c r="D50" s="4"/>
      <c r="E50" s="4"/>
    </row>
    <row r="51" spans="4:5" ht="21">
      <c r="D51" s="4"/>
      <c r="E51" s="4"/>
    </row>
    <row r="52" spans="4:5" ht="21">
      <c r="D52" s="4"/>
      <c r="E52" s="4"/>
    </row>
    <row r="53" spans="4:5" ht="21">
      <c r="D53" s="4"/>
      <c r="E53" s="4"/>
    </row>
    <row r="54" spans="4:5" ht="21">
      <c r="D54" s="4"/>
      <c r="E54" s="4"/>
    </row>
    <row r="55" spans="4:5" ht="21">
      <c r="D55" s="4"/>
      <c r="E55" s="4"/>
    </row>
    <row r="56" spans="4:5" ht="21">
      <c r="D56" s="4"/>
      <c r="E56" s="4"/>
    </row>
    <row r="57" spans="4:5" ht="21">
      <c r="D57" s="4"/>
      <c r="E57" s="4"/>
    </row>
    <row r="58" spans="4:5" ht="21">
      <c r="D58" s="4"/>
      <c r="E58" s="4"/>
    </row>
    <row r="59" spans="4:5" ht="21">
      <c r="D59" s="4"/>
      <c r="E59" s="4"/>
    </row>
    <row r="60" spans="4:5" ht="21">
      <c r="D60" s="4"/>
      <c r="E60" s="4"/>
    </row>
    <row r="61" spans="4:5" ht="21">
      <c r="D61" s="4"/>
      <c r="E61" s="4"/>
    </row>
    <row r="62" spans="4:5" ht="21">
      <c r="D62" s="4"/>
      <c r="E62" s="4"/>
    </row>
  </sheetData>
  <mergeCells count="6">
    <mergeCell ref="D4:E4"/>
    <mergeCell ref="F4:G4"/>
    <mergeCell ref="A2:G2"/>
    <mergeCell ref="A1:G1"/>
    <mergeCell ref="A4:A5"/>
    <mergeCell ref="B4:C4"/>
  </mergeCells>
  <printOptions horizontalCentered="1"/>
  <pageMargins left="0.24" right="0.24" top="0.26" bottom="0.16" header="0.5118110236220472" footer="0.16"/>
  <pageSetup fitToHeight="1" fitToWidth="1" horizontalDpi="600" verticalDpi="600" orientation="landscape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62"/>
  <sheetViews>
    <sheetView zoomScale="75" zoomScaleNormal="75" workbookViewId="0" topLeftCell="A4">
      <selection activeCell="B9" sqref="B9"/>
    </sheetView>
  </sheetViews>
  <sheetFormatPr defaultColWidth="9.140625" defaultRowHeight="21.75"/>
  <cols>
    <col min="1" max="1" width="54.8515625" style="3" customWidth="1"/>
    <col min="2" max="2" width="18.7109375" style="3" customWidth="1"/>
    <col min="3" max="3" width="13.7109375" style="3" customWidth="1"/>
    <col min="4" max="4" width="18.7109375" style="1" customWidth="1"/>
    <col min="5" max="5" width="13.7109375" style="1" customWidth="1"/>
    <col min="6" max="6" width="18.57421875" style="1" customWidth="1"/>
    <col min="7" max="7" width="13.7109375" style="1" customWidth="1"/>
    <col min="8" max="28" width="9.140625" style="1" customWidth="1"/>
    <col min="29" max="16384" width="9.140625" style="1" customWidth="1"/>
  </cols>
  <sheetData>
    <row r="1" spans="1:7" ht="26.25">
      <c r="A1" s="55" t="s">
        <v>0</v>
      </c>
      <c r="B1" s="55"/>
      <c r="C1" s="55"/>
      <c r="D1" s="55"/>
      <c r="E1" s="55"/>
      <c r="F1" s="55"/>
      <c r="G1" s="55"/>
    </row>
    <row r="2" spans="1:7" ht="26.25">
      <c r="A2" s="55" t="s">
        <v>61</v>
      </c>
      <c r="B2" s="55"/>
      <c r="C2" s="55"/>
      <c r="D2" s="55"/>
      <c r="E2" s="55"/>
      <c r="F2" s="55"/>
      <c r="G2" s="55"/>
    </row>
    <row r="3" ht="22.5" thickBot="1">
      <c r="A3" s="2"/>
    </row>
    <row r="4" spans="1:7" ht="26.25" customHeight="1">
      <c r="A4" s="56" t="s">
        <v>1</v>
      </c>
      <c r="B4" s="51" t="s">
        <v>62</v>
      </c>
      <c r="C4" s="52"/>
      <c r="D4" s="51" t="s">
        <v>59</v>
      </c>
      <c r="E4" s="52"/>
      <c r="F4" s="53" t="s">
        <v>29</v>
      </c>
      <c r="G4" s="54"/>
    </row>
    <row r="5" spans="1:7" ht="24" thickBot="1">
      <c r="A5" s="57"/>
      <c r="B5" s="19" t="s">
        <v>2</v>
      </c>
      <c r="C5" s="11" t="s">
        <v>3</v>
      </c>
      <c r="D5" s="19" t="s">
        <v>2</v>
      </c>
      <c r="E5" s="11" t="s">
        <v>3</v>
      </c>
      <c r="F5" s="19" t="s">
        <v>2</v>
      </c>
      <c r="G5" s="11" t="s">
        <v>3</v>
      </c>
    </row>
    <row r="6" spans="1:7" ht="21">
      <c r="A6" s="20" t="s">
        <v>4</v>
      </c>
      <c r="B6" s="15">
        <v>512</v>
      </c>
      <c r="C6" s="21"/>
      <c r="D6" s="22">
        <v>512</v>
      </c>
      <c r="E6" s="23"/>
      <c r="F6" s="24">
        <f>B6-D6</f>
        <v>0</v>
      </c>
      <c r="G6" s="25"/>
    </row>
    <row r="7" spans="1:7" ht="21">
      <c r="A7" s="26" t="s">
        <v>5</v>
      </c>
      <c r="B7" s="16">
        <v>2031807</v>
      </c>
      <c r="C7" s="9"/>
      <c r="D7" s="22">
        <v>2011024</v>
      </c>
      <c r="E7" s="27"/>
      <c r="F7" s="28">
        <f>B7-D7</f>
        <v>20783</v>
      </c>
      <c r="G7" s="29"/>
    </row>
    <row r="8" spans="1:7" ht="21">
      <c r="A8" s="26" t="s">
        <v>6</v>
      </c>
      <c r="B8" s="16">
        <v>9651</v>
      </c>
      <c r="C8" s="9"/>
      <c r="D8" s="22">
        <v>9602</v>
      </c>
      <c r="E8" s="27"/>
      <c r="F8" s="28">
        <f>B8-D8</f>
        <v>49</v>
      </c>
      <c r="G8" s="29"/>
    </row>
    <row r="9" spans="1:7" ht="21">
      <c r="A9" s="26" t="s">
        <v>7</v>
      </c>
      <c r="B9" s="17">
        <v>446422.10610872996</v>
      </c>
      <c r="C9" s="9"/>
      <c r="D9" s="30">
        <v>460617.5534074199</v>
      </c>
      <c r="E9" s="27"/>
      <c r="F9" s="43">
        <f>B9-D9</f>
        <v>-14195.44729868992</v>
      </c>
      <c r="G9" s="29"/>
    </row>
    <row r="10" spans="1:7" ht="21">
      <c r="A10" s="26" t="s">
        <v>8</v>
      </c>
      <c r="B10" s="17"/>
      <c r="C10" s="9"/>
      <c r="D10" s="30"/>
      <c r="E10" s="27"/>
      <c r="F10" s="31"/>
      <c r="G10" s="29"/>
    </row>
    <row r="11" spans="1:7" ht="21">
      <c r="A11" s="26" t="s">
        <v>9</v>
      </c>
      <c r="B11" s="17"/>
      <c r="C11" s="9"/>
      <c r="D11" s="30"/>
      <c r="E11" s="27"/>
      <c r="F11" s="31"/>
      <c r="G11" s="29"/>
    </row>
    <row r="12" spans="1:7" ht="21">
      <c r="A12" s="26" t="s">
        <v>10</v>
      </c>
      <c r="B12" s="17">
        <v>32396.127703110003</v>
      </c>
      <c r="C12" s="9">
        <v>7.257626270428948</v>
      </c>
      <c r="D12" s="17">
        <v>44216.32064068</v>
      </c>
      <c r="E12" s="27">
        <f>D12*100/D25</f>
        <v>9.599356410034687</v>
      </c>
      <c r="F12" s="31">
        <f aca="true" t="shared" si="0" ref="F12:F25">B12-D12</f>
        <v>-11820.192937569998</v>
      </c>
      <c r="G12" s="29">
        <f aca="true" t="shared" si="1" ref="G12:G25">F12*100/D12</f>
        <v>-26.732647054977154</v>
      </c>
    </row>
    <row r="13" spans="1:7" ht="21">
      <c r="A13" s="26" t="s">
        <v>11</v>
      </c>
      <c r="B13" s="17">
        <v>6.177929999999999</v>
      </c>
      <c r="C13" s="9">
        <v>0.0013840267415838954</v>
      </c>
      <c r="D13" s="17">
        <v>10.1904</v>
      </c>
      <c r="E13" s="27">
        <f>D13*100/D25</f>
        <v>0.0022123342725812365</v>
      </c>
      <c r="F13" s="31">
        <f t="shared" si="0"/>
        <v>-4.012470000000001</v>
      </c>
      <c r="G13" s="29">
        <f t="shared" si="1"/>
        <v>-39.375000000000014</v>
      </c>
    </row>
    <row r="14" spans="1:7" ht="21">
      <c r="A14" s="26" t="s">
        <v>12</v>
      </c>
      <c r="B14" s="17">
        <v>101182.49615806</v>
      </c>
      <c r="C14" s="9">
        <v>22.667670313999157</v>
      </c>
      <c r="D14" s="17">
        <v>96424.01068303</v>
      </c>
      <c r="E14" s="27">
        <f>D14*100/D25</f>
        <v>20.93363788799326</v>
      </c>
      <c r="F14" s="31">
        <f t="shared" si="0"/>
        <v>4758.48547503</v>
      </c>
      <c r="G14" s="29">
        <f t="shared" si="1"/>
        <v>4.934959084695553</v>
      </c>
    </row>
    <row r="15" spans="1:7" ht="21">
      <c r="A15" s="26" t="s">
        <v>13</v>
      </c>
      <c r="B15" s="17">
        <v>12747.944134250001</v>
      </c>
      <c r="C15" s="9">
        <v>2.855891145095455</v>
      </c>
      <c r="D15" s="17">
        <v>14150.759480530001</v>
      </c>
      <c r="E15" s="27">
        <f>D15*100/D25</f>
        <v>3.0721277066484505</v>
      </c>
      <c r="F15" s="31">
        <f t="shared" si="0"/>
        <v>-1402.81534628</v>
      </c>
      <c r="G15" s="29">
        <f t="shared" si="1"/>
        <v>-9.913357288067333</v>
      </c>
    </row>
    <row r="16" spans="1:7" ht="21">
      <c r="A16" s="26" t="s">
        <v>14</v>
      </c>
      <c r="B16" s="17">
        <v>19.647629999999996</v>
      </c>
      <c r="C16" s="9">
        <v>0.0044016111106383515</v>
      </c>
      <c r="D16" s="17">
        <v>22.361129999999996</v>
      </c>
      <c r="E16" s="27">
        <f>D16*100/D25</f>
        <v>0.0048545978835614345</v>
      </c>
      <c r="F16" s="31">
        <f t="shared" si="0"/>
        <v>-2.7135</v>
      </c>
      <c r="G16" s="29">
        <f t="shared" si="1"/>
        <v>-12.134896581702268</v>
      </c>
    </row>
    <row r="17" spans="1:7" ht="21">
      <c r="A17" s="32" t="s">
        <v>15</v>
      </c>
      <c r="B17" s="17">
        <v>190138.41359461</v>
      </c>
      <c r="C17" s="9">
        <v>42.59624971750718</v>
      </c>
      <c r="D17" s="17">
        <v>197203.92192840003</v>
      </c>
      <c r="E17" s="27">
        <f>D17*100/D25</f>
        <v>42.81294111807522</v>
      </c>
      <c r="F17" s="31">
        <f t="shared" si="0"/>
        <v>-7065.508333790029</v>
      </c>
      <c r="G17" s="29">
        <f t="shared" si="1"/>
        <v>-3.582843720702139</v>
      </c>
    </row>
    <row r="18" spans="1:7" ht="21">
      <c r="A18" s="26" t="s">
        <v>16</v>
      </c>
      <c r="B18" s="17">
        <v>3.12359989</v>
      </c>
      <c r="C18" s="9">
        <v>0.0006997725415743647</v>
      </c>
      <c r="D18" s="17">
        <v>3.1131967300000003</v>
      </c>
      <c r="E18" s="27">
        <f>D18*100/D25</f>
        <v>0.0006758745312320256</v>
      </c>
      <c r="F18" s="31">
        <f t="shared" si="0"/>
        <v>0.010403159999999634</v>
      </c>
      <c r="G18" s="29">
        <f t="shared" si="1"/>
        <v>0.33416327017662106</v>
      </c>
    </row>
    <row r="19" spans="1:7" ht="21">
      <c r="A19" s="26" t="s">
        <v>17</v>
      </c>
      <c r="B19" s="17">
        <v>432.867971</v>
      </c>
      <c r="C19" s="9">
        <v>0.09697436640414545</v>
      </c>
      <c r="D19" s="17">
        <v>393.85442785</v>
      </c>
      <c r="E19" s="27">
        <f>D19*100/D25</f>
        <v>0.08550573570619688</v>
      </c>
      <c r="F19" s="31">
        <f t="shared" si="0"/>
        <v>39.01354315000003</v>
      </c>
      <c r="G19" s="29">
        <f t="shared" si="1"/>
        <v>9.905574342015115</v>
      </c>
    </row>
    <row r="20" spans="1:7" ht="21">
      <c r="A20" s="26" t="s">
        <v>18</v>
      </c>
      <c r="B20" s="17">
        <v>336926.79872092</v>
      </c>
      <c r="C20" s="9">
        <v>75.48089722382869</v>
      </c>
      <c r="D20" s="17">
        <v>352424.53188722</v>
      </c>
      <c r="E20" s="27">
        <f>D20*100/D25</f>
        <v>76.51131166514519</v>
      </c>
      <c r="F20" s="31">
        <f t="shared" si="0"/>
        <v>-15497.733166299993</v>
      </c>
      <c r="G20" s="29">
        <f t="shared" si="1"/>
        <v>-4.397461517026134</v>
      </c>
    </row>
    <row r="21" spans="1:7" ht="21">
      <c r="A21" s="33" t="s">
        <v>19</v>
      </c>
      <c r="B21" s="17">
        <v>113688.53947947</v>
      </c>
      <c r="C21" s="9">
        <v>25.45850243730785</v>
      </c>
      <c r="D21" s="17">
        <v>113313.98643072002</v>
      </c>
      <c r="E21" s="27">
        <f>D21*100/D25</f>
        <v>24.600449024914333</v>
      </c>
      <c r="F21" s="31">
        <f t="shared" si="0"/>
        <v>374.5530487499782</v>
      </c>
      <c r="G21" s="29">
        <f t="shared" si="1"/>
        <v>0.33054441075460644</v>
      </c>
    </row>
    <row r="22" spans="1:7" ht="21">
      <c r="A22" s="26" t="s">
        <v>20</v>
      </c>
      <c r="B22" s="17">
        <v>15.3796186</v>
      </c>
      <c r="C22" s="9">
        <v>0.003445458821605469</v>
      </c>
      <c r="D22" s="17">
        <v>13.86382138</v>
      </c>
      <c r="E22" s="27">
        <f>D22*100/D25</f>
        <v>0.0030098334891582755</v>
      </c>
      <c r="F22" s="31">
        <f t="shared" si="0"/>
        <v>1.5157972200000014</v>
      </c>
      <c r="G22" s="29">
        <f t="shared" si="1"/>
        <v>10.933473379761631</v>
      </c>
    </row>
    <row r="23" spans="1:7" ht="21">
      <c r="A23" s="26" t="s">
        <v>21</v>
      </c>
      <c r="B23" s="17">
        <v>3501.0493421100005</v>
      </c>
      <c r="C23" s="9">
        <v>0.7843316309969431</v>
      </c>
      <c r="D23" s="17">
        <v>2642.6654580599998</v>
      </c>
      <c r="E23" s="27">
        <f>D23*100/D25</f>
        <v>0.5737222644678058</v>
      </c>
      <c r="F23" s="31">
        <f t="shared" si="0"/>
        <v>858.3838840500007</v>
      </c>
      <c r="G23" s="29">
        <f t="shared" si="1"/>
        <v>32.481746088290215</v>
      </c>
    </row>
    <row r="24" spans="1:7" ht="21.75" thickBot="1">
      <c r="A24" s="34" t="s">
        <v>22</v>
      </c>
      <c r="B24" s="18">
        <v>-7709.661052369999</v>
      </c>
      <c r="C24" s="10">
        <v>-1.72717675095508</v>
      </c>
      <c r="D24" s="18">
        <v>-7777.494169959999</v>
      </c>
      <c r="E24" s="27">
        <f>D24*100/D25</f>
        <v>-1.6884927880164922</v>
      </c>
      <c r="F24" s="31">
        <f t="shared" si="0"/>
        <v>67.83311759000026</v>
      </c>
      <c r="G24" s="29">
        <f t="shared" si="1"/>
        <v>-0.872171886055546</v>
      </c>
    </row>
    <row r="25" spans="1:7" ht="24" thickBot="1">
      <c r="A25" s="5" t="s">
        <v>23</v>
      </c>
      <c r="B25" s="35">
        <f>B20+B21+B22+B23+B24</f>
        <v>446422.10610873</v>
      </c>
      <c r="C25" s="36">
        <f>B25*100/B25</f>
        <v>100</v>
      </c>
      <c r="D25" s="39">
        <f>SUM(D20:D24)</f>
        <v>460617.55342742003</v>
      </c>
      <c r="E25" s="40">
        <v>100</v>
      </c>
      <c r="F25" s="41">
        <f t="shared" si="0"/>
        <v>-14195.447318690014</v>
      </c>
      <c r="G25" s="41">
        <f t="shared" si="1"/>
        <v>-3.081829429439407</v>
      </c>
    </row>
    <row r="26" spans="1:60" ht="16.5" customHeight="1">
      <c r="A26" s="6"/>
      <c r="B26" s="7"/>
      <c r="C26" s="7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</row>
    <row r="27" spans="1:60" ht="23.25">
      <c r="A27" s="8" t="s">
        <v>24</v>
      </c>
      <c r="B27" s="46"/>
      <c r="C27" s="46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</row>
    <row r="28" spans="1:60" ht="23.25">
      <c r="A28" s="8" t="s">
        <v>25</v>
      </c>
      <c r="B28" s="46"/>
      <c r="C28" s="46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</row>
    <row r="29" spans="1:6" ht="22.5">
      <c r="A29" s="42" t="s">
        <v>63</v>
      </c>
      <c r="B29" s="45"/>
      <c r="C29" s="47"/>
      <c r="F29" s="37"/>
    </row>
    <row r="30" spans="2:3" ht="21">
      <c r="B30" s="48"/>
      <c r="C30" s="49"/>
    </row>
    <row r="32" spans="1:2" ht="21">
      <c r="A32" s="1"/>
      <c r="B32" s="47"/>
    </row>
    <row r="33" spans="1:7" ht="22.5">
      <c r="A33" s="1"/>
      <c r="B33" s="49"/>
      <c r="F33" s="44"/>
      <c r="G33" s="44"/>
    </row>
    <row r="34" ht="21.75">
      <c r="A34" s="8"/>
    </row>
    <row r="35" ht="21.75">
      <c r="A35" s="8"/>
    </row>
    <row r="36" spans="1:5" ht="21.75">
      <c r="A36" s="8"/>
      <c r="D36" s="4"/>
      <c r="E36" s="4"/>
    </row>
    <row r="37" spans="4:5" ht="21">
      <c r="D37" s="4"/>
      <c r="E37" s="4"/>
    </row>
    <row r="38" spans="4:5" ht="21">
      <c r="D38" s="4"/>
      <c r="E38" s="4"/>
    </row>
    <row r="39" spans="4:5" ht="21">
      <c r="D39" s="4"/>
      <c r="E39" s="4"/>
    </row>
    <row r="40" spans="4:5" ht="21">
      <c r="D40" s="4"/>
      <c r="E40" s="4"/>
    </row>
    <row r="41" spans="4:5" ht="21">
      <c r="D41" s="4"/>
      <c r="E41" s="4"/>
    </row>
    <row r="42" spans="4:5" ht="21">
      <c r="D42" s="4"/>
      <c r="E42" s="4"/>
    </row>
    <row r="43" spans="4:5" ht="21">
      <c r="D43" s="4"/>
      <c r="E43" s="4"/>
    </row>
    <row r="44" spans="4:5" ht="21">
      <c r="D44" s="4"/>
      <c r="E44" s="4"/>
    </row>
    <row r="45" spans="4:5" ht="21">
      <c r="D45" s="4"/>
      <c r="E45" s="4"/>
    </row>
    <row r="46" spans="4:5" ht="21">
      <c r="D46" s="4"/>
      <c r="E46" s="4"/>
    </row>
    <row r="47" spans="4:5" ht="21">
      <c r="D47" s="4"/>
      <c r="E47" s="4"/>
    </row>
    <row r="48" spans="4:5" ht="21">
      <c r="D48" s="4"/>
      <c r="E48" s="4"/>
    </row>
    <row r="49" spans="4:5" ht="21">
      <c r="D49" s="4"/>
      <c r="E49" s="4"/>
    </row>
    <row r="50" spans="4:5" ht="21">
      <c r="D50" s="4"/>
      <c r="E50" s="4"/>
    </row>
    <row r="51" spans="4:5" ht="21">
      <c r="D51" s="4"/>
      <c r="E51" s="4"/>
    </row>
    <row r="52" spans="4:5" ht="21">
      <c r="D52" s="4"/>
      <c r="E52" s="4"/>
    </row>
    <row r="53" spans="4:5" ht="21">
      <c r="D53" s="4"/>
      <c r="E53" s="4"/>
    </row>
    <row r="54" spans="4:5" ht="21">
      <c r="D54" s="4"/>
      <c r="E54" s="4"/>
    </row>
    <row r="55" spans="4:5" ht="21">
      <c r="D55" s="4"/>
      <c r="E55" s="4"/>
    </row>
    <row r="56" spans="4:5" ht="21">
      <c r="D56" s="4"/>
      <c r="E56" s="4"/>
    </row>
    <row r="57" spans="4:5" ht="21">
      <c r="D57" s="4"/>
      <c r="E57" s="4"/>
    </row>
    <row r="58" spans="4:5" ht="21">
      <c r="D58" s="4"/>
      <c r="E58" s="4"/>
    </row>
    <row r="59" spans="4:5" ht="21">
      <c r="D59" s="4"/>
      <c r="E59" s="4"/>
    </row>
    <row r="60" spans="4:5" ht="21">
      <c r="D60" s="4"/>
      <c r="E60" s="4"/>
    </row>
    <row r="61" spans="4:5" ht="21">
      <c r="D61" s="4"/>
      <c r="E61" s="4"/>
    </row>
    <row r="62" spans="4:5" ht="21">
      <c r="D62" s="4"/>
      <c r="E62" s="4"/>
    </row>
  </sheetData>
  <mergeCells count="6">
    <mergeCell ref="D4:E4"/>
    <mergeCell ref="F4:G4"/>
    <mergeCell ref="A2:G2"/>
    <mergeCell ref="A1:G1"/>
    <mergeCell ref="A4:A5"/>
    <mergeCell ref="B4:C4"/>
  </mergeCells>
  <printOptions horizontalCentered="1"/>
  <pageMargins left="0.24" right="0.24" top="0.26" bottom="0.16" header="0.5118110236220472" footer="0.16"/>
  <pageSetup fitToHeight="1" fitToWidth="1" horizontalDpi="600" verticalDpi="600" orientation="landscape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62"/>
  <sheetViews>
    <sheetView zoomScale="70" zoomScaleNormal="70" workbookViewId="0" topLeftCell="A1">
      <selection activeCell="B8" sqref="B8"/>
    </sheetView>
  </sheetViews>
  <sheetFormatPr defaultColWidth="9.140625" defaultRowHeight="21.75"/>
  <cols>
    <col min="1" max="1" width="54.8515625" style="3" customWidth="1"/>
    <col min="2" max="2" width="18.7109375" style="3" customWidth="1"/>
    <col min="3" max="3" width="13.7109375" style="3" customWidth="1"/>
    <col min="4" max="4" width="18.7109375" style="1" customWidth="1"/>
    <col min="5" max="5" width="13.7109375" style="1" customWidth="1"/>
    <col min="6" max="6" width="18.57421875" style="1" customWidth="1"/>
    <col min="7" max="7" width="13.7109375" style="1" customWidth="1"/>
    <col min="8" max="28" width="9.140625" style="1" customWidth="1"/>
    <col min="29" max="16384" width="9.140625" style="1" customWidth="1"/>
  </cols>
  <sheetData>
    <row r="1" spans="1:7" ht="26.25">
      <c r="A1" s="55" t="s">
        <v>0</v>
      </c>
      <c r="B1" s="55"/>
      <c r="C1" s="55"/>
      <c r="D1" s="55"/>
      <c r="E1" s="55"/>
      <c r="F1" s="55"/>
      <c r="G1" s="55"/>
    </row>
    <row r="2" spans="1:7" ht="26.25">
      <c r="A2" s="55" t="s">
        <v>64</v>
      </c>
      <c r="B2" s="55"/>
      <c r="C2" s="55"/>
      <c r="D2" s="55"/>
      <c r="E2" s="55"/>
      <c r="F2" s="55"/>
      <c r="G2" s="55"/>
    </row>
    <row r="3" ht="22.5" thickBot="1">
      <c r="A3" s="2"/>
    </row>
    <row r="4" spans="1:7" ht="26.25" customHeight="1">
      <c r="A4" s="56" t="s">
        <v>1</v>
      </c>
      <c r="B4" s="51" t="s">
        <v>65</v>
      </c>
      <c r="C4" s="52"/>
      <c r="D4" s="51" t="s">
        <v>62</v>
      </c>
      <c r="E4" s="52"/>
      <c r="F4" s="53" t="s">
        <v>29</v>
      </c>
      <c r="G4" s="54"/>
    </row>
    <row r="5" spans="1:7" ht="24" thickBot="1">
      <c r="A5" s="57"/>
      <c r="B5" s="19" t="s">
        <v>2</v>
      </c>
      <c r="C5" s="11" t="s">
        <v>3</v>
      </c>
      <c r="D5" s="19" t="s">
        <v>2</v>
      </c>
      <c r="E5" s="11" t="s">
        <v>3</v>
      </c>
      <c r="F5" s="19" t="s">
        <v>2</v>
      </c>
      <c r="G5" s="11" t="s">
        <v>3</v>
      </c>
    </row>
    <row r="6" spans="1:7" ht="21">
      <c r="A6" s="20" t="s">
        <v>4</v>
      </c>
      <c r="B6" s="15">
        <v>513</v>
      </c>
      <c r="C6" s="21"/>
      <c r="D6" s="22">
        <v>512</v>
      </c>
      <c r="E6" s="23"/>
      <c r="F6" s="24">
        <v>1</v>
      </c>
      <c r="G6" s="25"/>
    </row>
    <row r="7" spans="1:7" ht="21">
      <c r="A7" s="26" t="s">
        <v>5</v>
      </c>
      <c r="B7" s="16">
        <v>2045709</v>
      </c>
      <c r="C7" s="9"/>
      <c r="D7" s="22">
        <v>2031807</v>
      </c>
      <c r="E7" s="27"/>
      <c r="F7" s="28">
        <v>13902</v>
      </c>
      <c r="G7" s="29"/>
    </row>
    <row r="8" spans="1:7" ht="21">
      <c r="A8" s="26" t="s">
        <v>6</v>
      </c>
      <c r="B8" s="16">
        <v>9723</v>
      </c>
      <c r="C8" s="9"/>
      <c r="D8" s="22">
        <v>9651</v>
      </c>
      <c r="E8" s="27"/>
      <c r="F8" s="28">
        <v>72</v>
      </c>
      <c r="G8" s="29"/>
    </row>
    <row r="9" spans="1:7" ht="21">
      <c r="A9" s="26" t="s">
        <v>7</v>
      </c>
      <c r="B9" s="17">
        <v>450378.74871811003</v>
      </c>
      <c r="C9" s="9"/>
      <c r="D9" s="30">
        <v>446422.10610872996</v>
      </c>
      <c r="E9" s="27"/>
      <c r="F9" s="43">
        <v>3956.642609380069</v>
      </c>
      <c r="G9" s="29"/>
    </row>
    <row r="10" spans="1:7" ht="21">
      <c r="A10" s="26" t="s">
        <v>8</v>
      </c>
      <c r="B10" s="17"/>
      <c r="C10" s="9"/>
      <c r="D10" s="30"/>
      <c r="E10" s="27"/>
      <c r="F10" s="31"/>
      <c r="G10" s="29"/>
    </row>
    <row r="11" spans="1:7" ht="21">
      <c r="A11" s="26" t="s">
        <v>9</v>
      </c>
      <c r="B11" s="17"/>
      <c r="C11" s="9"/>
      <c r="D11" s="30"/>
      <c r="E11" s="27"/>
      <c r="F11" s="31"/>
      <c r="G11" s="29"/>
    </row>
    <row r="12" spans="1:7" ht="21">
      <c r="A12" s="26" t="s">
        <v>10</v>
      </c>
      <c r="B12" s="17">
        <v>30967.132421270002</v>
      </c>
      <c r="C12" s="9">
        <v>6.875797872215365</v>
      </c>
      <c r="D12" s="17">
        <v>32396.127703110003</v>
      </c>
      <c r="E12" s="27">
        <v>7.256837701316619</v>
      </c>
      <c r="F12" s="31">
        <v>-1428.9952818400016</v>
      </c>
      <c r="G12" s="29">
        <v>-4.41100644785648</v>
      </c>
    </row>
    <row r="13" spans="1:7" ht="21">
      <c r="A13" s="26" t="s">
        <v>11</v>
      </c>
      <c r="B13" s="17">
        <v>5.0633550000000005</v>
      </c>
      <c r="C13" s="9">
        <v>0.001124243764700614</v>
      </c>
      <c r="D13" s="17">
        <v>6.177929999999999</v>
      </c>
      <c r="E13" s="27">
        <v>0.0013838763617353908</v>
      </c>
      <c r="F13" s="31">
        <v>-1.1145749999999985</v>
      </c>
      <c r="G13" s="29">
        <v>-18.04123711340204</v>
      </c>
    </row>
    <row r="14" spans="1:7" ht="21">
      <c r="A14" s="26" t="s">
        <v>12</v>
      </c>
      <c r="B14" s="17">
        <v>103862.97063820001</v>
      </c>
      <c r="C14" s="9">
        <v>23.06125032182798</v>
      </c>
      <c r="D14" s="17">
        <v>101182.49615806</v>
      </c>
      <c r="E14" s="27">
        <v>22.665207384111064</v>
      </c>
      <c r="F14" s="31">
        <v>2680.4744801400084</v>
      </c>
      <c r="G14" s="29">
        <v>2.64914840206429</v>
      </c>
    </row>
    <row r="15" spans="1:7" ht="21">
      <c r="A15" s="26" t="s">
        <v>13</v>
      </c>
      <c r="B15" s="17">
        <v>12456.774028000002</v>
      </c>
      <c r="C15" s="9">
        <v>2.7658440953209</v>
      </c>
      <c r="D15" s="17">
        <v>12747.944134250001</v>
      </c>
      <c r="E15" s="27">
        <v>2.8555808414973805</v>
      </c>
      <c r="F15" s="31">
        <v>-291.17010624999966</v>
      </c>
      <c r="G15" s="29">
        <v>-2.284055398922801</v>
      </c>
    </row>
    <row r="16" spans="1:7" ht="21">
      <c r="A16" s="26" t="s">
        <v>14</v>
      </c>
      <c r="B16" s="17">
        <v>20.51595</v>
      </c>
      <c r="C16" s="9">
        <v>0.004555265997428496</v>
      </c>
      <c r="D16" s="17">
        <v>19.647629999999996</v>
      </c>
      <c r="E16" s="27">
        <v>0.004401132858598773</v>
      </c>
      <c r="F16" s="31">
        <v>0.8683200000000042</v>
      </c>
      <c r="G16" s="29">
        <v>4.419464332339342</v>
      </c>
    </row>
    <row r="17" spans="1:7" ht="21">
      <c r="A17" s="32" t="s">
        <v>15</v>
      </c>
      <c r="B17" s="17">
        <v>186442.79712607004</v>
      </c>
      <c r="C17" s="9">
        <v>41.3968904298288</v>
      </c>
      <c r="D17" s="17">
        <v>190138.41359461</v>
      </c>
      <c r="E17" s="27">
        <v>42.591621470532665</v>
      </c>
      <c r="F17" s="31">
        <v>-3695.6164685399563</v>
      </c>
      <c r="G17" s="29">
        <v>-1.9436453679577343</v>
      </c>
    </row>
    <row r="18" spans="1:7" ht="21">
      <c r="A18" s="26" t="s">
        <v>16</v>
      </c>
      <c r="B18" s="17">
        <v>3.1514999900000005</v>
      </c>
      <c r="C18" s="9">
        <v>0.000699744381583268</v>
      </c>
      <c r="D18" s="17">
        <v>3.12359989</v>
      </c>
      <c r="E18" s="27">
        <v>0.0006996965085862526</v>
      </c>
      <c r="F18" s="31">
        <v>0.02790010000000054</v>
      </c>
      <c r="G18" s="29">
        <v>0.8932033865579544</v>
      </c>
    </row>
    <row r="19" spans="1:7" ht="21">
      <c r="A19" s="26" t="s">
        <v>17</v>
      </c>
      <c r="B19" s="17">
        <v>432.92995024000004</v>
      </c>
      <c r="C19" s="9">
        <v>0.09612575004309734</v>
      </c>
      <c r="D19" s="17">
        <v>432.867971</v>
      </c>
      <c r="E19" s="27">
        <v>0.09696382976486635</v>
      </c>
      <c r="F19" s="31">
        <v>0.06197924000002786</v>
      </c>
      <c r="G19" s="29">
        <v>0.01431827812458498</v>
      </c>
    </row>
    <row r="20" spans="1:7" ht="21">
      <c r="A20" s="26" t="s">
        <v>18</v>
      </c>
      <c r="B20" s="17">
        <v>334191.3349687701</v>
      </c>
      <c r="C20" s="9">
        <v>74.20228772337987</v>
      </c>
      <c r="D20" s="17">
        <v>336926.79872092</v>
      </c>
      <c r="E20" s="27">
        <v>75.47269593295152</v>
      </c>
      <c r="F20" s="31">
        <v>-2735.4637521498953</v>
      </c>
      <c r="G20" s="29">
        <v>-0.8118866657489328</v>
      </c>
    </row>
    <row r="21" spans="1:7" ht="21">
      <c r="A21" s="33" t="s">
        <v>19</v>
      </c>
      <c r="B21" s="17">
        <v>117446.97527061004</v>
      </c>
      <c r="C21" s="9">
        <v>26.077379451160457</v>
      </c>
      <c r="D21" s="17">
        <v>113688.53947947</v>
      </c>
      <c r="E21" s="27">
        <v>25.466601658785272</v>
      </c>
      <c r="F21" s="31">
        <v>3758.435791140044</v>
      </c>
      <c r="G21" s="29">
        <v>3.305905598179266</v>
      </c>
    </row>
    <row r="22" spans="1:7" ht="21">
      <c r="A22" s="26" t="s">
        <v>20</v>
      </c>
      <c r="B22" s="17">
        <v>15.46105088</v>
      </c>
      <c r="C22" s="9">
        <v>0.0034328997369449587</v>
      </c>
      <c r="D22" s="17">
        <v>15.3796186</v>
      </c>
      <c r="E22" s="27">
        <v>0.0034450844592033175</v>
      </c>
      <c r="F22" s="31">
        <v>0.08143227999999958</v>
      </c>
      <c r="G22" s="29">
        <v>0.5294817909203521</v>
      </c>
    </row>
    <row r="23" spans="1:7" ht="21">
      <c r="A23" s="26" t="s">
        <v>21</v>
      </c>
      <c r="B23" s="17">
        <v>3216.247738910001</v>
      </c>
      <c r="C23" s="9">
        <v>0.7141206702279451</v>
      </c>
      <c r="D23" s="17">
        <v>3501.0493421100005</v>
      </c>
      <c r="E23" s="27">
        <v>0.7842464103373252</v>
      </c>
      <c r="F23" s="31">
        <v>-284.8016031999996</v>
      </c>
      <c r="G23" s="29">
        <v>-8.13474976700432</v>
      </c>
    </row>
    <row r="24" spans="1:7" ht="21.75" thickBot="1">
      <c r="A24" s="34" t="s">
        <v>22</v>
      </c>
      <c r="B24" s="18">
        <v>-4491.27031106</v>
      </c>
      <c r="C24" s="10">
        <v>-0.9972207445052128</v>
      </c>
      <c r="D24" s="18">
        <v>-7709.661052369999</v>
      </c>
      <c r="E24" s="27">
        <v>-1.7269890865333277</v>
      </c>
      <c r="F24" s="31">
        <v>3218.3907413099996</v>
      </c>
      <c r="G24" s="29">
        <v>-41.7449057675583</v>
      </c>
    </row>
    <row r="25" spans="1:7" ht="24" thickBot="1">
      <c r="A25" s="5" t="s">
        <v>23</v>
      </c>
      <c r="B25" s="35">
        <f>B20+B21+B22+B23+B24</f>
        <v>450378.74871811015</v>
      </c>
      <c r="C25" s="36">
        <f>B25*100/B25</f>
        <v>100</v>
      </c>
      <c r="D25" s="39">
        <f>SUM(D20:D24)</f>
        <v>446422.10610873</v>
      </c>
      <c r="E25" s="40">
        <v>100</v>
      </c>
      <c r="F25" s="41">
        <f>B25-D25</f>
        <v>3956.6426093801274</v>
      </c>
      <c r="G25" s="41">
        <f>F25*100/D25</f>
        <v>0.8863007801895125</v>
      </c>
    </row>
    <row r="26" spans="1:60" ht="16.5" customHeight="1">
      <c r="A26" s="6"/>
      <c r="B26" s="7"/>
      <c r="C26" s="7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</row>
    <row r="27" spans="1:60" ht="23.25">
      <c r="A27" s="8" t="s">
        <v>24</v>
      </c>
      <c r="B27" s="46"/>
      <c r="C27" s="46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</row>
    <row r="28" spans="1:60" ht="23.25">
      <c r="A28" s="8" t="s">
        <v>25</v>
      </c>
      <c r="B28" s="46"/>
      <c r="C28" s="46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</row>
    <row r="29" spans="1:6" ht="22.5">
      <c r="A29" s="42" t="s">
        <v>66</v>
      </c>
      <c r="B29" s="45"/>
      <c r="C29" s="47"/>
      <c r="F29" s="37"/>
    </row>
    <row r="30" spans="2:3" ht="21">
      <c r="B30" s="48"/>
      <c r="C30" s="49"/>
    </row>
    <row r="32" spans="1:2" ht="21">
      <c r="A32" s="1"/>
      <c r="B32" s="47"/>
    </row>
    <row r="33" spans="1:7" ht="22.5">
      <c r="A33" s="1"/>
      <c r="B33" s="49"/>
      <c r="F33" s="44"/>
      <c r="G33" s="44"/>
    </row>
    <row r="34" ht="21.75">
      <c r="A34" s="8"/>
    </row>
    <row r="35" ht="21.75">
      <c r="A35" s="8"/>
    </row>
    <row r="36" spans="1:5" ht="21.75">
      <c r="A36" s="8"/>
      <c r="D36" s="4"/>
      <c r="E36" s="4"/>
    </row>
    <row r="37" spans="4:5" ht="21">
      <c r="D37" s="4"/>
      <c r="E37" s="4"/>
    </row>
    <row r="38" spans="4:5" ht="21">
      <c r="D38" s="4"/>
      <c r="E38" s="4"/>
    </row>
    <row r="39" spans="4:5" ht="21">
      <c r="D39" s="4"/>
      <c r="E39" s="4"/>
    </row>
    <row r="40" spans="4:5" ht="21">
      <c r="D40" s="4"/>
      <c r="E40" s="4"/>
    </row>
    <row r="41" spans="4:5" ht="21">
      <c r="D41" s="4"/>
      <c r="E41" s="4"/>
    </row>
    <row r="42" spans="4:5" ht="21">
      <c r="D42" s="4"/>
      <c r="E42" s="4"/>
    </row>
    <row r="43" spans="4:5" ht="21">
      <c r="D43" s="4"/>
      <c r="E43" s="4"/>
    </row>
    <row r="44" spans="4:5" ht="21">
      <c r="D44" s="4"/>
      <c r="E44" s="4"/>
    </row>
    <row r="45" spans="4:5" ht="21">
      <c r="D45" s="4"/>
      <c r="E45" s="4"/>
    </row>
    <row r="46" spans="4:5" ht="21">
      <c r="D46" s="4"/>
      <c r="E46" s="4"/>
    </row>
    <row r="47" spans="4:5" ht="21">
      <c r="D47" s="4"/>
      <c r="E47" s="4"/>
    </row>
    <row r="48" spans="4:5" ht="21">
      <c r="D48" s="4"/>
      <c r="E48" s="4"/>
    </row>
    <row r="49" spans="4:5" ht="21">
      <c r="D49" s="4"/>
      <c r="E49" s="4"/>
    </row>
    <row r="50" spans="4:5" ht="21">
      <c r="D50" s="4"/>
      <c r="E50" s="4"/>
    </row>
    <row r="51" spans="4:5" ht="21">
      <c r="D51" s="4"/>
      <c r="E51" s="4"/>
    </row>
    <row r="52" spans="4:5" ht="21">
      <c r="D52" s="4"/>
      <c r="E52" s="4"/>
    </row>
    <row r="53" spans="4:5" ht="21">
      <c r="D53" s="4"/>
      <c r="E53" s="4"/>
    </row>
    <row r="54" spans="4:5" ht="21">
      <c r="D54" s="4"/>
      <c r="E54" s="4"/>
    </row>
    <row r="55" spans="4:5" ht="21">
      <c r="D55" s="4"/>
      <c r="E55" s="4"/>
    </row>
    <row r="56" spans="4:5" ht="21">
      <c r="D56" s="4"/>
      <c r="E56" s="4"/>
    </row>
    <row r="57" spans="4:5" ht="21">
      <c r="D57" s="4"/>
      <c r="E57" s="4"/>
    </row>
    <row r="58" spans="4:5" ht="21">
      <c r="D58" s="4"/>
      <c r="E58" s="4"/>
    </row>
    <row r="59" spans="4:5" ht="21">
      <c r="D59" s="4"/>
      <c r="E59" s="4"/>
    </row>
    <row r="60" spans="4:5" ht="21">
      <c r="D60" s="4"/>
      <c r="E60" s="4"/>
    </row>
    <row r="61" spans="4:5" ht="21">
      <c r="D61" s="4"/>
      <c r="E61" s="4"/>
    </row>
    <row r="62" spans="4:5" ht="21">
      <c r="D62" s="4"/>
      <c r="E62" s="4"/>
    </row>
  </sheetData>
  <mergeCells count="6">
    <mergeCell ref="D4:E4"/>
    <mergeCell ref="F4:G4"/>
    <mergeCell ref="A2:G2"/>
    <mergeCell ref="A1:G1"/>
    <mergeCell ref="A4:A5"/>
    <mergeCell ref="B4:C4"/>
  </mergeCells>
  <printOptions horizontalCentered="1"/>
  <pageMargins left="0.24" right="0.24" top="0.26" bottom="0.16" header="0.5118110236220472" footer="0.16"/>
  <pageSetup fitToHeight="1" fitToWidth="1" horizontalDpi="600" verticalDpi="600" orientation="landscape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62"/>
  <sheetViews>
    <sheetView tabSelected="1" zoomScale="70" zoomScaleNormal="70" workbookViewId="0" topLeftCell="A3">
      <selection activeCell="D15" sqref="D15"/>
    </sheetView>
  </sheetViews>
  <sheetFormatPr defaultColWidth="9.140625" defaultRowHeight="21.75"/>
  <cols>
    <col min="1" max="1" width="54.8515625" style="3" customWidth="1"/>
    <col min="2" max="2" width="18.7109375" style="3" customWidth="1"/>
    <col min="3" max="3" width="13.7109375" style="3" customWidth="1"/>
    <col min="4" max="4" width="18.7109375" style="1" customWidth="1"/>
    <col min="5" max="5" width="13.7109375" style="1" customWidth="1"/>
    <col min="6" max="6" width="18.57421875" style="1" customWidth="1"/>
    <col min="7" max="7" width="13.7109375" style="1" customWidth="1"/>
    <col min="8" max="28" width="9.140625" style="1" customWidth="1"/>
    <col min="29" max="16384" width="9.140625" style="1" customWidth="1"/>
  </cols>
  <sheetData>
    <row r="1" spans="1:7" ht="26.25">
      <c r="A1" s="55" t="s">
        <v>0</v>
      </c>
      <c r="B1" s="55"/>
      <c r="C1" s="55"/>
      <c r="D1" s="55"/>
      <c r="E1" s="55"/>
      <c r="F1" s="55"/>
      <c r="G1" s="55"/>
    </row>
    <row r="2" spans="1:7" ht="26.25">
      <c r="A2" s="55" t="s">
        <v>67</v>
      </c>
      <c r="B2" s="55"/>
      <c r="C2" s="55"/>
      <c r="D2" s="55"/>
      <c r="E2" s="55"/>
      <c r="F2" s="55"/>
      <c r="G2" s="55"/>
    </row>
    <row r="3" ht="22.5" thickBot="1">
      <c r="A3" s="2"/>
    </row>
    <row r="4" spans="1:7" ht="26.25" customHeight="1">
      <c r="A4" s="56" t="s">
        <v>1</v>
      </c>
      <c r="B4" s="51" t="s">
        <v>68</v>
      </c>
      <c r="C4" s="52"/>
      <c r="D4" s="51" t="s">
        <v>65</v>
      </c>
      <c r="E4" s="52"/>
      <c r="F4" s="53" t="s">
        <v>29</v>
      </c>
      <c r="G4" s="54"/>
    </row>
    <row r="5" spans="1:7" ht="24" thickBot="1">
      <c r="A5" s="57"/>
      <c r="B5" s="19" t="s">
        <v>2</v>
      </c>
      <c r="C5" s="11" t="s">
        <v>3</v>
      </c>
      <c r="D5" s="19" t="s">
        <v>2</v>
      </c>
      <c r="E5" s="11" t="s">
        <v>3</v>
      </c>
      <c r="F5" s="19" t="s">
        <v>2</v>
      </c>
      <c r="G5" s="11" t="s">
        <v>3</v>
      </c>
    </row>
    <row r="6" spans="1:7" ht="21">
      <c r="A6" s="20" t="s">
        <v>4</v>
      </c>
      <c r="B6" s="15">
        <v>514</v>
      </c>
      <c r="C6" s="21"/>
      <c r="D6" s="22">
        <v>513</v>
      </c>
      <c r="E6" s="23"/>
      <c r="F6" s="24">
        <f>B6-D6</f>
        <v>1</v>
      </c>
      <c r="G6" s="25"/>
    </row>
    <row r="7" spans="1:7" ht="21">
      <c r="A7" s="26" t="s">
        <v>5</v>
      </c>
      <c r="B7" s="16">
        <v>2056764</v>
      </c>
      <c r="C7" s="9"/>
      <c r="D7" s="22">
        <v>2045709</v>
      </c>
      <c r="E7" s="27"/>
      <c r="F7" s="28">
        <f>B7-D7</f>
        <v>11055</v>
      </c>
      <c r="G7" s="29"/>
    </row>
    <row r="8" spans="1:7" ht="21">
      <c r="A8" s="26" t="s">
        <v>6</v>
      </c>
      <c r="B8" s="16">
        <v>9750</v>
      </c>
      <c r="C8" s="9"/>
      <c r="D8" s="22">
        <v>9723</v>
      </c>
      <c r="E8" s="27"/>
      <c r="F8" s="28">
        <f>B8-D8</f>
        <v>27</v>
      </c>
      <c r="G8" s="29"/>
    </row>
    <row r="9" spans="1:7" ht="21">
      <c r="A9" s="26" t="s">
        <v>7</v>
      </c>
      <c r="B9" s="17">
        <v>465296.44223919004</v>
      </c>
      <c r="C9" s="9"/>
      <c r="D9" s="30">
        <v>450378.74871811003</v>
      </c>
      <c r="E9" s="27"/>
      <c r="F9" s="43">
        <f>B9-D9</f>
        <v>14917.693521080015</v>
      </c>
      <c r="G9" s="29"/>
    </row>
    <row r="10" spans="1:7" ht="21">
      <c r="A10" s="26" t="s">
        <v>8</v>
      </c>
      <c r="B10" s="17"/>
      <c r="C10" s="9"/>
      <c r="D10" s="30"/>
      <c r="E10" s="27"/>
      <c r="F10" s="31"/>
      <c r="G10" s="29"/>
    </row>
    <row r="11" spans="1:7" ht="21">
      <c r="A11" s="26" t="s">
        <v>9</v>
      </c>
      <c r="B11" s="17"/>
      <c r="C11" s="9"/>
      <c r="D11" s="30"/>
      <c r="E11" s="27"/>
      <c r="F11" s="31"/>
      <c r="G11" s="29"/>
    </row>
    <row r="12" spans="1:7" ht="21">
      <c r="A12" s="26" t="s">
        <v>10</v>
      </c>
      <c r="B12" s="17">
        <v>34594.23746858</v>
      </c>
      <c r="C12" s="9">
        <f>B12*100/B25</f>
        <v>7.4348811484779205</v>
      </c>
      <c r="D12" s="17">
        <v>30967.132421270002</v>
      </c>
      <c r="E12" s="27">
        <f>D12*100/D25</f>
        <v>6.875797872215365</v>
      </c>
      <c r="F12" s="31">
        <f>B12-D12</f>
        <v>3627.1050473100004</v>
      </c>
      <c r="G12" s="29">
        <f>F12*100/D12</f>
        <v>11.7127572484519</v>
      </c>
    </row>
    <row r="13" spans="1:7" ht="21">
      <c r="A13" s="26" t="s">
        <v>11</v>
      </c>
      <c r="B13" s="17">
        <v>5.891325</v>
      </c>
      <c r="C13" s="9">
        <f>B13*100/B25</f>
        <v>0.0012661444329229382</v>
      </c>
      <c r="D13" s="17">
        <v>5.0633550000000005</v>
      </c>
      <c r="E13" s="27">
        <f>D13*100/D25</f>
        <v>0.001124243764700614</v>
      </c>
      <c r="F13" s="31">
        <f aca="true" t="shared" si="0" ref="F13:F24">B13-D13</f>
        <v>0.8279699999999997</v>
      </c>
      <c r="G13" s="29">
        <f aca="true" t="shared" si="1" ref="G13:G24">F13*100/D13</f>
        <v>16.352201257861626</v>
      </c>
    </row>
    <row r="14" spans="1:7" ht="21">
      <c r="A14" s="26" t="s">
        <v>12</v>
      </c>
      <c r="B14" s="17">
        <v>101807.69918108001</v>
      </c>
      <c r="C14" s="9">
        <f>B14*100/B25</f>
        <v>21.880180018385953</v>
      </c>
      <c r="D14" s="17">
        <v>103862.97063820001</v>
      </c>
      <c r="E14" s="27">
        <f>D14*100/D25</f>
        <v>23.06125032182798</v>
      </c>
      <c r="F14" s="31">
        <f t="shared" si="0"/>
        <v>-2055.271457120005</v>
      </c>
      <c r="G14" s="29">
        <f t="shared" si="1"/>
        <v>-1.9788298413680185</v>
      </c>
    </row>
    <row r="15" spans="1:7" ht="21">
      <c r="A15" s="26" t="s">
        <v>13</v>
      </c>
      <c r="B15" s="17">
        <v>12863.08567308</v>
      </c>
      <c r="C15" s="9">
        <f>B15*100/B25</f>
        <v>2.764492591255965</v>
      </c>
      <c r="D15" s="17">
        <v>12456.774028000002</v>
      </c>
      <c r="E15" s="27">
        <f>D15*100/D25</f>
        <v>2.7658440953209</v>
      </c>
      <c r="F15" s="31">
        <f t="shared" si="0"/>
        <v>406.3116450799989</v>
      </c>
      <c r="G15" s="29">
        <f t="shared" si="1"/>
        <v>3.261772624009254</v>
      </c>
    </row>
    <row r="16" spans="1:7" ht="21">
      <c r="A16" s="26" t="s">
        <v>14</v>
      </c>
      <c r="B16" s="17">
        <v>21.384269999999997</v>
      </c>
      <c r="C16" s="9">
        <f>B16*100/B25</f>
        <v>0.004595837848467194</v>
      </c>
      <c r="D16" s="17">
        <v>20.51595</v>
      </c>
      <c r="E16" s="27">
        <f>D16*100/D25</f>
        <v>0.004555265997428496</v>
      </c>
      <c r="F16" s="31">
        <f t="shared" si="0"/>
        <v>0.8683199999999971</v>
      </c>
      <c r="G16" s="29">
        <f t="shared" si="1"/>
        <v>4.232414292294518</v>
      </c>
    </row>
    <row r="17" spans="1:7" ht="21">
      <c r="A17" s="32" t="s">
        <v>15</v>
      </c>
      <c r="B17" s="17">
        <v>198033.72969988003</v>
      </c>
      <c r="C17" s="9">
        <f>B17*100/B25</f>
        <v>42.5607659381326</v>
      </c>
      <c r="D17" s="17">
        <v>186442.79712607004</v>
      </c>
      <c r="E17" s="27">
        <f>D17*100/D25</f>
        <v>41.3968904298288</v>
      </c>
      <c r="F17" s="31">
        <f t="shared" si="0"/>
        <v>11590.932573809987</v>
      </c>
      <c r="G17" s="29">
        <f t="shared" si="1"/>
        <v>6.216884080521683</v>
      </c>
    </row>
    <row r="18" spans="1:7" ht="21">
      <c r="A18" s="26" t="s">
        <v>16</v>
      </c>
      <c r="B18" s="17">
        <v>3.2075999700000004</v>
      </c>
      <c r="C18" s="9">
        <f>B18*100/B25</f>
        <v>0.0006893669666941281</v>
      </c>
      <c r="D18" s="17">
        <v>3.1514999900000005</v>
      </c>
      <c r="E18" s="27">
        <f>D18*100/D25</f>
        <v>0.000699744381583268</v>
      </c>
      <c r="F18" s="31">
        <f t="shared" si="0"/>
        <v>0.05609997999999994</v>
      </c>
      <c r="G18" s="29">
        <f t="shared" si="1"/>
        <v>1.7801040830718813</v>
      </c>
    </row>
    <row r="19" spans="1:7" ht="21">
      <c r="A19" s="26" t="s">
        <v>17</v>
      </c>
      <c r="B19" s="17">
        <v>431.14495445</v>
      </c>
      <c r="C19" s="9">
        <f>B19*100/B25</f>
        <v>0.09266027317448643</v>
      </c>
      <c r="D19" s="17">
        <v>432.92995024000004</v>
      </c>
      <c r="E19" s="27">
        <f>D19*100/D25</f>
        <v>0.09612575004309734</v>
      </c>
      <c r="F19" s="31">
        <f t="shared" si="0"/>
        <v>-1.784995790000039</v>
      </c>
      <c r="G19" s="29">
        <f t="shared" si="1"/>
        <v>-0.4123059143888069</v>
      </c>
    </row>
    <row r="20" spans="1:7" ht="21">
      <c r="A20" s="26" t="s">
        <v>18</v>
      </c>
      <c r="B20" s="17">
        <v>347760.3801720401</v>
      </c>
      <c r="C20" s="9">
        <f>B20*100/B25</f>
        <v>74.73953131867502</v>
      </c>
      <c r="D20" s="17">
        <v>334191.3349687701</v>
      </c>
      <c r="E20" s="27">
        <f>D20*100/D25</f>
        <v>74.20228772337987</v>
      </c>
      <c r="F20" s="31">
        <f t="shared" si="0"/>
        <v>13569.045203269983</v>
      </c>
      <c r="G20" s="29">
        <f t="shared" si="1"/>
        <v>4.060262425576654</v>
      </c>
    </row>
    <row r="21" spans="1:7" ht="21">
      <c r="A21" s="33" t="s">
        <v>19</v>
      </c>
      <c r="B21" s="17">
        <v>117908.09696929</v>
      </c>
      <c r="C21" s="9">
        <f>B21*100/B25</f>
        <v>25.340425214057024</v>
      </c>
      <c r="D21" s="17">
        <v>117446.97527061004</v>
      </c>
      <c r="E21" s="27">
        <f>D21*100/D25</f>
        <v>26.077379451160457</v>
      </c>
      <c r="F21" s="31">
        <f t="shared" si="0"/>
        <v>461.12169867995544</v>
      </c>
      <c r="G21" s="29">
        <f t="shared" si="1"/>
        <v>0.39262117872127666</v>
      </c>
    </row>
    <row r="22" spans="1:7" ht="21">
      <c r="A22" s="26" t="s">
        <v>20</v>
      </c>
      <c r="B22" s="17">
        <v>12.40657556</v>
      </c>
      <c r="C22" s="9">
        <f>B22*100/B25</f>
        <v>0.0026663809205792898</v>
      </c>
      <c r="D22" s="17">
        <v>15.46105088</v>
      </c>
      <c r="E22" s="27">
        <f>D22*100/D25</f>
        <v>0.0034328997369449587</v>
      </c>
      <c r="F22" s="31">
        <f t="shared" si="0"/>
        <v>-3.05447532</v>
      </c>
      <c r="G22" s="29">
        <f t="shared" si="1"/>
        <v>-19.755936020824993</v>
      </c>
    </row>
    <row r="23" spans="1:7" ht="21">
      <c r="A23" s="26" t="s">
        <v>21</v>
      </c>
      <c r="B23" s="17">
        <v>2092.98960615</v>
      </c>
      <c r="C23" s="9">
        <f>B23*100/B25</f>
        <v>0.4498185277492576</v>
      </c>
      <c r="D23" s="17">
        <v>3216.247738910001</v>
      </c>
      <c r="E23" s="27">
        <f>D23*100/D25</f>
        <v>0.7141206702279451</v>
      </c>
      <c r="F23" s="31">
        <f t="shared" si="0"/>
        <v>-1123.258132760001</v>
      </c>
      <c r="G23" s="29">
        <f t="shared" si="1"/>
        <v>-34.924490398263835</v>
      </c>
    </row>
    <row r="24" spans="1:7" ht="21.75" thickBot="1">
      <c r="A24" s="34" t="s">
        <v>22</v>
      </c>
      <c r="B24" s="18">
        <v>-2477.4310838499996</v>
      </c>
      <c r="C24" s="10">
        <f>B24*100/B25</f>
        <v>-0.5324414414018779</v>
      </c>
      <c r="D24" s="18">
        <v>-4491.27031106</v>
      </c>
      <c r="E24" s="27">
        <f>D24*100/D25</f>
        <v>-0.9972207445052128</v>
      </c>
      <c r="F24" s="31">
        <f t="shared" si="0"/>
        <v>2013.83922721</v>
      </c>
      <c r="G24" s="29">
        <f t="shared" si="1"/>
        <v>-44.83896732402881</v>
      </c>
    </row>
    <row r="25" spans="1:7" ht="24" thickBot="1">
      <c r="A25" s="5" t="s">
        <v>23</v>
      </c>
      <c r="B25" s="35">
        <f>B20+B21+B22+B23+B24</f>
        <v>465296.4422391901</v>
      </c>
      <c r="C25" s="36">
        <f>B25*100/B25</f>
        <v>100</v>
      </c>
      <c r="D25" s="39">
        <f>SUM(D20:D24)</f>
        <v>450378.74871811015</v>
      </c>
      <c r="E25" s="40">
        <v>100</v>
      </c>
      <c r="F25" s="41">
        <f>B25-D25</f>
        <v>14917.693521079957</v>
      </c>
      <c r="G25" s="41">
        <f>F25*100/D25</f>
        <v>3.312255199327104</v>
      </c>
    </row>
    <row r="26" spans="1:60" ht="16.5" customHeight="1">
      <c r="A26" s="6"/>
      <c r="B26" s="7"/>
      <c r="C26" s="7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</row>
    <row r="27" spans="1:60" ht="23.25">
      <c r="A27" s="8" t="s">
        <v>24</v>
      </c>
      <c r="B27" s="46"/>
      <c r="C27" s="46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</row>
    <row r="28" spans="1:60" ht="23.25">
      <c r="A28" s="8" t="s">
        <v>25</v>
      </c>
      <c r="B28" s="46"/>
      <c r="C28" s="46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</row>
    <row r="29" spans="1:6" ht="22.5">
      <c r="A29" s="42" t="s">
        <v>69</v>
      </c>
      <c r="B29" s="45"/>
      <c r="C29" s="47"/>
      <c r="F29" s="37"/>
    </row>
    <row r="30" spans="2:3" ht="21">
      <c r="B30" s="48"/>
      <c r="C30" s="49"/>
    </row>
    <row r="32" spans="1:2" ht="21">
      <c r="A32" s="1"/>
      <c r="B32" s="47"/>
    </row>
    <row r="33" spans="1:7" ht="22.5">
      <c r="A33" s="1"/>
      <c r="B33" s="49"/>
      <c r="F33" s="44"/>
      <c r="G33" s="44"/>
    </row>
    <row r="34" ht="21.75">
      <c r="A34" s="8"/>
    </row>
    <row r="35" ht="21.75">
      <c r="A35" s="8"/>
    </row>
    <row r="36" spans="1:5" ht="21.75">
      <c r="A36" s="8"/>
      <c r="D36" s="4"/>
      <c r="E36" s="4"/>
    </row>
    <row r="37" spans="4:5" ht="21">
      <c r="D37" s="4"/>
      <c r="E37" s="4"/>
    </row>
    <row r="38" spans="4:5" ht="21">
      <c r="D38" s="4"/>
      <c r="E38" s="4"/>
    </row>
    <row r="39" spans="4:5" ht="21">
      <c r="D39" s="4"/>
      <c r="E39" s="4"/>
    </row>
    <row r="40" spans="4:5" ht="21">
      <c r="D40" s="4"/>
      <c r="E40" s="4"/>
    </row>
    <row r="41" spans="4:5" ht="21">
      <c r="D41" s="4"/>
      <c r="E41" s="4"/>
    </row>
    <row r="42" spans="4:5" ht="21">
      <c r="D42" s="4"/>
      <c r="E42" s="4"/>
    </row>
    <row r="43" spans="4:5" ht="21">
      <c r="D43" s="4"/>
      <c r="E43" s="4"/>
    </row>
    <row r="44" spans="4:5" ht="21">
      <c r="D44" s="4"/>
      <c r="E44" s="4"/>
    </row>
    <row r="45" spans="4:5" ht="21">
      <c r="D45" s="4"/>
      <c r="E45" s="4"/>
    </row>
    <row r="46" spans="4:5" ht="21">
      <c r="D46" s="4"/>
      <c r="E46" s="4"/>
    </row>
    <row r="47" spans="4:5" ht="21">
      <c r="D47" s="4"/>
      <c r="E47" s="4"/>
    </row>
    <row r="48" spans="4:5" ht="21">
      <c r="D48" s="4"/>
      <c r="E48" s="4"/>
    </row>
    <row r="49" spans="4:5" ht="21">
      <c r="D49" s="4"/>
      <c r="E49" s="4"/>
    </row>
    <row r="50" spans="4:5" ht="21">
      <c r="D50" s="4"/>
      <c r="E50" s="4"/>
    </row>
    <row r="51" spans="4:5" ht="21">
      <c r="D51" s="4"/>
      <c r="E51" s="4"/>
    </row>
    <row r="52" spans="4:5" ht="21">
      <c r="D52" s="4"/>
      <c r="E52" s="4"/>
    </row>
    <row r="53" spans="4:5" ht="21">
      <c r="D53" s="4"/>
      <c r="E53" s="4"/>
    </row>
    <row r="54" spans="4:5" ht="21">
      <c r="D54" s="4"/>
      <c r="E54" s="4"/>
    </row>
    <row r="55" spans="4:5" ht="21">
      <c r="D55" s="4"/>
      <c r="E55" s="4"/>
    </row>
    <row r="56" spans="4:5" ht="21">
      <c r="D56" s="4"/>
      <c r="E56" s="4"/>
    </row>
    <row r="57" spans="4:5" ht="21">
      <c r="D57" s="4"/>
      <c r="E57" s="4"/>
    </row>
    <row r="58" spans="4:5" ht="21">
      <c r="D58" s="4"/>
      <c r="E58" s="4"/>
    </row>
    <row r="59" spans="4:5" ht="21">
      <c r="D59" s="4"/>
      <c r="E59" s="4"/>
    </row>
    <row r="60" spans="4:5" ht="21">
      <c r="D60" s="4"/>
      <c r="E60" s="4"/>
    </row>
    <row r="61" spans="4:5" ht="21">
      <c r="D61" s="4"/>
      <c r="E61" s="4"/>
    </row>
    <row r="62" spans="4:5" ht="21">
      <c r="D62" s="4"/>
      <c r="E62" s="4"/>
    </row>
  </sheetData>
  <mergeCells count="6">
    <mergeCell ref="D4:E4"/>
    <mergeCell ref="F4:G4"/>
    <mergeCell ref="A2:G2"/>
    <mergeCell ref="A1:G1"/>
    <mergeCell ref="A4:A5"/>
    <mergeCell ref="B4:C4"/>
  </mergeCells>
  <printOptions horizontalCentered="1"/>
  <pageMargins left="0.24" right="0.24" top="0.26" bottom="0.16" header="0.5118110236220472" footer="0.16"/>
  <pageSetup fitToHeight="1" fitToWidth="1" horizontalDpi="600" verticalDpi="600" orientation="landscape" paperSize="9" scale="8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E15"/>
  <sheetViews>
    <sheetView workbookViewId="0" topLeftCell="A1">
      <selection activeCell="B15" sqref="B15"/>
    </sheetView>
  </sheetViews>
  <sheetFormatPr defaultColWidth="9.140625" defaultRowHeight="21.75"/>
  <cols>
    <col min="2" max="2" width="11.00390625" style="13" customWidth="1"/>
    <col min="3" max="3" width="9.140625" style="14" customWidth="1"/>
    <col min="4" max="4" width="10.57421875" style="0" customWidth="1"/>
    <col min="5" max="5" width="12.421875" style="0" bestFit="1" customWidth="1"/>
  </cols>
  <sheetData>
    <row r="2" spans="1:3" ht="21.75">
      <c r="A2" t="s">
        <v>26</v>
      </c>
      <c r="B2" s="13" t="s">
        <v>28</v>
      </c>
      <c r="C2" s="14" t="s">
        <v>27</v>
      </c>
    </row>
    <row r="3" spans="1:5" ht="21.75">
      <c r="A3" s="12">
        <v>237744</v>
      </c>
      <c r="B3" s="13">
        <f>'ธ.ค50'!B9</f>
        <v>441720.25957247015</v>
      </c>
      <c r="C3" s="14">
        <f>'ธ.ค50'!B6</f>
        <v>513</v>
      </c>
      <c r="D3" s="50"/>
      <c r="E3" s="50"/>
    </row>
    <row r="4" spans="1:5" ht="21.75">
      <c r="A4" s="12">
        <v>237775</v>
      </c>
      <c r="B4" s="13">
        <f>'มค.'!B9</f>
        <v>440681.18370273</v>
      </c>
      <c r="C4" s="14">
        <f>'มค.'!B6</f>
        <v>511</v>
      </c>
      <c r="D4" s="50"/>
      <c r="E4" s="50"/>
    </row>
    <row r="5" spans="1:3" ht="21.75">
      <c r="A5" s="12">
        <v>237806</v>
      </c>
      <c r="B5" s="13">
        <f>'กพ.'!B9</f>
        <v>448542.33958662994</v>
      </c>
      <c r="C5" s="14">
        <f>'กพ.'!B6</f>
        <v>515</v>
      </c>
    </row>
    <row r="6" spans="1:3" ht="21.75">
      <c r="A6" s="12">
        <v>237834</v>
      </c>
      <c r="B6" s="13">
        <f>'มี.ค'!B9</f>
        <v>453195.67696053005</v>
      </c>
      <c r="C6" s="14">
        <f>'มี.ค'!B6</f>
        <v>515</v>
      </c>
    </row>
    <row r="7" spans="1:3" ht="21.75">
      <c r="A7" s="12">
        <v>237865</v>
      </c>
      <c r="B7" s="13">
        <f>'เม.ย'!B9</f>
        <v>455097.1932655601</v>
      </c>
      <c r="C7" s="14">
        <f>'เม.ย'!B6</f>
        <v>513</v>
      </c>
    </row>
    <row r="8" spans="1:3" ht="21.75">
      <c r="A8" s="12">
        <v>237895</v>
      </c>
      <c r="B8" s="13">
        <f>'พ.ค'!B9</f>
        <v>459456.34288323</v>
      </c>
      <c r="C8" s="14">
        <f>'พ.ค'!B6</f>
        <v>514</v>
      </c>
    </row>
    <row r="9" spans="1:3" ht="21.75">
      <c r="A9" s="12">
        <v>237926</v>
      </c>
      <c r="B9" s="38">
        <f>'มิ.ย'!B9</f>
        <v>455391.86202276003</v>
      </c>
      <c r="C9" s="14">
        <f>'มิ.ย'!B6</f>
        <v>514</v>
      </c>
    </row>
    <row r="10" spans="1:3" ht="21.75">
      <c r="A10" s="12">
        <v>237956</v>
      </c>
      <c r="B10" s="13">
        <f>'ก.ค'!B9</f>
        <v>454217.20339731</v>
      </c>
      <c r="C10" s="14">
        <f>'ก.ค'!B6</f>
        <v>513</v>
      </c>
    </row>
    <row r="11" spans="1:3" ht="21.75">
      <c r="A11" s="12">
        <v>237987</v>
      </c>
      <c r="B11" s="13">
        <f>'ส.ค'!B25</f>
        <v>464585.4528188201</v>
      </c>
      <c r="C11" s="14">
        <f>'ส.ค'!B6</f>
        <v>514</v>
      </c>
    </row>
    <row r="12" spans="1:3" ht="21.75">
      <c r="A12" s="12">
        <v>238018</v>
      </c>
      <c r="B12" s="13">
        <f>'ก.ย'!B25</f>
        <v>460617.55342742003</v>
      </c>
      <c r="C12" s="14">
        <f>'ก.ย'!B6</f>
        <v>512</v>
      </c>
    </row>
    <row r="13" spans="1:3" ht="21.75">
      <c r="A13" s="12">
        <v>238048</v>
      </c>
      <c r="B13" s="13">
        <f>'ต.ค'!B9</f>
        <v>446422.10610872996</v>
      </c>
      <c r="C13" s="14">
        <f>'ต.ค'!B6</f>
        <v>512</v>
      </c>
    </row>
    <row r="14" spans="1:3" ht="21.75">
      <c r="A14" s="12">
        <v>238079</v>
      </c>
      <c r="B14" s="13">
        <f>'พ.ย'!B9</f>
        <v>450378.74871811003</v>
      </c>
      <c r="C14" s="14">
        <f>'พ.ย'!B6</f>
        <v>513</v>
      </c>
    </row>
    <row r="15" spans="1:3" ht="21.75">
      <c r="A15" s="12">
        <v>238109</v>
      </c>
      <c r="B15" s="13">
        <f>'ธ.ค.'!B9</f>
        <v>465296.44223919004</v>
      </c>
      <c r="C15" s="14">
        <v>514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62"/>
  <sheetViews>
    <sheetView zoomScale="75" zoomScaleNormal="75" workbookViewId="0" topLeftCell="A1">
      <selection activeCell="B6" sqref="B6"/>
    </sheetView>
  </sheetViews>
  <sheetFormatPr defaultColWidth="9.140625" defaultRowHeight="21.75"/>
  <cols>
    <col min="1" max="1" width="54.8515625" style="3" customWidth="1"/>
    <col min="2" max="2" width="18.7109375" style="3" customWidth="1"/>
    <col min="3" max="3" width="13.7109375" style="3" customWidth="1"/>
    <col min="4" max="4" width="18.7109375" style="1" customWidth="1"/>
    <col min="5" max="5" width="13.7109375" style="1" customWidth="1"/>
    <col min="6" max="6" width="18.57421875" style="1" customWidth="1"/>
    <col min="7" max="7" width="13.7109375" style="1" customWidth="1"/>
    <col min="8" max="28" width="9.140625" style="1" customWidth="1"/>
    <col min="29" max="16384" width="9.140625" style="1" customWidth="1"/>
  </cols>
  <sheetData>
    <row r="1" spans="1:7" ht="26.25">
      <c r="A1" s="55" t="s">
        <v>0</v>
      </c>
      <c r="B1" s="55"/>
      <c r="C1" s="55"/>
      <c r="D1" s="55"/>
      <c r="E1" s="55"/>
      <c r="F1" s="55"/>
      <c r="G1" s="55"/>
    </row>
    <row r="2" spans="1:7" ht="26.25">
      <c r="A2" s="55" t="s">
        <v>34</v>
      </c>
      <c r="B2" s="55"/>
      <c r="C2" s="55"/>
      <c r="D2" s="55"/>
      <c r="E2" s="55"/>
      <c r="F2" s="55"/>
      <c r="G2" s="55"/>
    </row>
    <row r="3" ht="22.5" thickBot="1">
      <c r="A3" s="2"/>
    </row>
    <row r="4" spans="1:7" ht="26.25" customHeight="1">
      <c r="A4" s="56" t="s">
        <v>1</v>
      </c>
      <c r="B4" s="51" t="s">
        <v>35</v>
      </c>
      <c r="C4" s="52"/>
      <c r="D4" s="51" t="s">
        <v>32</v>
      </c>
      <c r="E4" s="52"/>
      <c r="F4" s="53" t="s">
        <v>29</v>
      </c>
      <c r="G4" s="54"/>
    </row>
    <row r="5" spans="1:7" ht="24" thickBot="1">
      <c r="A5" s="57"/>
      <c r="B5" s="19" t="s">
        <v>2</v>
      </c>
      <c r="C5" s="11" t="s">
        <v>3</v>
      </c>
      <c r="D5" s="19" t="s">
        <v>2</v>
      </c>
      <c r="E5" s="11" t="s">
        <v>3</v>
      </c>
      <c r="F5" s="19" t="s">
        <v>2</v>
      </c>
      <c r="G5" s="11" t="s">
        <v>3</v>
      </c>
    </row>
    <row r="6" spans="1:7" ht="21">
      <c r="A6" s="20" t="s">
        <v>4</v>
      </c>
      <c r="B6" s="15">
        <v>511</v>
      </c>
      <c r="C6" s="21"/>
      <c r="D6" s="22">
        <v>513</v>
      </c>
      <c r="E6" s="23"/>
      <c r="F6" s="24">
        <v>-5</v>
      </c>
      <c r="G6" s="25"/>
    </row>
    <row r="7" spans="1:7" ht="21">
      <c r="A7" s="26" t="s">
        <v>5</v>
      </c>
      <c r="B7" s="16">
        <v>1923779</v>
      </c>
      <c r="C7" s="9"/>
      <c r="D7" s="22">
        <v>1923034</v>
      </c>
      <c r="E7" s="27"/>
      <c r="F7" s="28">
        <v>745</v>
      </c>
      <c r="G7" s="29"/>
    </row>
    <row r="8" spans="1:7" ht="21">
      <c r="A8" s="26" t="s">
        <v>6</v>
      </c>
      <c r="B8" s="16">
        <v>8809</v>
      </c>
      <c r="C8" s="9"/>
      <c r="D8" s="22">
        <v>8692</v>
      </c>
      <c r="E8" s="27"/>
      <c r="F8" s="28">
        <v>117</v>
      </c>
      <c r="G8" s="29"/>
    </row>
    <row r="9" spans="1:7" ht="21">
      <c r="A9" s="26" t="s">
        <v>7</v>
      </c>
      <c r="B9" s="17">
        <v>440681.18370273</v>
      </c>
      <c r="C9" s="9"/>
      <c r="D9" s="30">
        <v>441720.25957247015</v>
      </c>
      <c r="E9" s="27"/>
      <c r="F9" s="43">
        <v>-1039.0758697401616</v>
      </c>
      <c r="G9" s="29"/>
    </row>
    <row r="10" spans="1:7" ht="21">
      <c r="A10" s="26" t="s">
        <v>8</v>
      </c>
      <c r="B10" s="17"/>
      <c r="C10" s="9"/>
      <c r="D10" s="30"/>
      <c r="E10" s="27"/>
      <c r="F10" s="31"/>
      <c r="G10" s="29"/>
    </row>
    <row r="11" spans="1:7" ht="21">
      <c r="A11" s="26" t="s">
        <v>9</v>
      </c>
      <c r="B11" s="17"/>
      <c r="C11" s="9"/>
      <c r="D11" s="30"/>
      <c r="E11" s="27"/>
      <c r="F11" s="31"/>
      <c r="G11" s="29"/>
    </row>
    <row r="12" spans="1:7" ht="21">
      <c r="A12" s="26" t="s">
        <v>10</v>
      </c>
      <c r="B12" s="17">
        <v>50345.28658265</v>
      </c>
      <c r="C12" s="9">
        <v>11.42442392471456</v>
      </c>
      <c r="D12" s="17">
        <v>50449.48475228</v>
      </c>
      <c r="E12" s="27">
        <v>11.421138980835694</v>
      </c>
      <c r="F12" s="31">
        <v>-104.19816962999903</v>
      </c>
      <c r="G12" s="29">
        <v>-0.20653961114100364</v>
      </c>
    </row>
    <row r="13" spans="1:7" ht="21">
      <c r="A13" s="26" t="s">
        <v>11</v>
      </c>
      <c r="B13" s="17">
        <v>8540.581630069999</v>
      </c>
      <c r="C13" s="9">
        <v>1.9380409116426478</v>
      </c>
      <c r="D13" s="17">
        <v>19.47129216</v>
      </c>
      <c r="E13" s="27">
        <v>0.004408059566669134</v>
      </c>
      <c r="F13" s="31">
        <v>8521.110337909999</v>
      </c>
      <c r="G13" s="29">
        <v>43762.42864567032</v>
      </c>
    </row>
    <row r="14" spans="1:7" ht="21">
      <c r="A14" s="26" t="s">
        <v>12</v>
      </c>
      <c r="B14" s="17">
        <v>83870.19752901999</v>
      </c>
      <c r="C14" s="9">
        <v>19.031944324084478</v>
      </c>
      <c r="D14" s="17">
        <v>94123.89028282001</v>
      </c>
      <c r="E14" s="27">
        <v>21.308483874821626</v>
      </c>
      <c r="F14" s="31">
        <v>-10253.692753800016</v>
      </c>
      <c r="G14" s="29">
        <v>-10.893825917086616</v>
      </c>
    </row>
    <row r="15" spans="1:7" ht="21">
      <c r="A15" s="26" t="s">
        <v>13</v>
      </c>
      <c r="B15" s="17">
        <v>12660.137097439998</v>
      </c>
      <c r="C15" s="9">
        <v>2.8728562883184368</v>
      </c>
      <c r="D15" s="17">
        <v>12813.07442306</v>
      </c>
      <c r="E15" s="27">
        <v>2.900721473690487</v>
      </c>
      <c r="F15" s="31">
        <v>-152.9373256200015</v>
      </c>
      <c r="G15" s="29">
        <v>-1.193603662714676</v>
      </c>
    </row>
    <row r="16" spans="1:7" ht="21">
      <c r="A16" s="26" t="s">
        <v>14</v>
      </c>
      <c r="B16" s="17">
        <v>31.381569</v>
      </c>
      <c r="C16" s="9">
        <v>0.007121150201223261</v>
      </c>
      <c r="D16" s="17">
        <v>45.37233019999999</v>
      </c>
      <c r="E16" s="27">
        <v>0.01027173402549268</v>
      </c>
      <c r="F16" s="31">
        <v>-13.990761199999994</v>
      </c>
      <c r="G16" s="29">
        <v>-30.83544781219986</v>
      </c>
    </row>
    <row r="17" spans="1:7" ht="21">
      <c r="A17" s="32" t="s">
        <v>15</v>
      </c>
      <c r="B17" s="17">
        <v>187133.89857858</v>
      </c>
      <c r="C17" s="9">
        <v>42.46469000700852</v>
      </c>
      <c r="D17" s="17">
        <v>183220.28939078</v>
      </c>
      <c r="E17" s="27">
        <v>41.47880596830996</v>
      </c>
      <c r="F17" s="31">
        <v>3913.6091878000007</v>
      </c>
      <c r="G17" s="29">
        <v>2.136012993327878</v>
      </c>
    </row>
    <row r="18" spans="1:7" ht="21">
      <c r="A18" s="26" t="s">
        <v>16</v>
      </c>
      <c r="B18" s="17">
        <v>21.750858939999997</v>
      </c>
      <c r="C18" s="9">
        <v>0.004935735798211993</v>
      </c>
      <c r="D18" s="17">
        <v>3.08417743</v>
      </c>
      <c r="E18" s="27">
        <v>0.0006982196001118666</v>
      </c>
      <c r="F18" s="31">
        <v>18.666681509999997</v>
      </c>
      <c r="G18" s="29">
        <v>605.2401956005493</v>
      </c>
    </row>
    <row r="19" spans="1:7" ht="21">
      <c r="A19" s="26" t="s">
        <v>17</v>
      </c>
      <c r="B19" s="17">
        <v>885.8765145799999</v>
      </c>
      <c r="C19" s="9">
        <v>0.20102435668721114</v>
      </c>
      <c r="D19" s="17">
        <v>2044.79766325</v>
      </c>
      <c r="E19" s="27">
        <v>0.46291688437136846</v>
      </c>
      <c r="F19" s="31">
        <v>-1158.92114867</v>
      </c>
      <c r="G19" s="29">
        <v>-56.67656851817855</v>
      </c>
    </row>
    <row r="20" spans="1:7" ht="21">
      <c r="A20" s="26" t="s">
        <v>18</v>
      </c>
      <c r="B20" s="17">
        <v>343489.11036027997</v>
      </c>
      <c r="C20" s="9">
        <v>77.94503669845528</v>
      </c>
      <c r="D20" s="17">
        <v>342719.46431198006</v>
      </c>
      <c r="E20" s="27">
        <v>77.58744519522143</v>
      </c>
      <c r="F20" s="31">
        <v>769.64604829991</v>
      </c>
      <c r="G20" s="29">
        <v>0.22457027640522206</v>
      </c>
    </row>
    <row r="21" spans="1:7" ht="21">
      <c r="A21" s="33" t="s">
        <v>19</v>
      </c>
      <c r="B21" s="17">
        <v>101355.21027460002</v>
      </c>
      <c r="C21" s="9">
        <v>22.99966824609674</v>
      </c>
      <c r="D21" s="17">
        <v>99062.23419466002</v>
      </c>
      <c r="E21" s="27">
        <v>22.426463819101226</v>
      </c>
      <c r="F21" s="31">
        <v>2292.9760799399955</v>
      </c>
      <c r="G21" s="29">
        <v>2.3146823797999896</v>
      </c>
    </row>
    <row r="22" spans="1:7" ht="21">
      <c r="A22" s="26" t="s">
        <v>20</v>
      </c>
      <c r="B22" s="17">
        <v>16.64836968</v>
      </c>
      <c r="C22" s="9">
        <v>0.003777871689486629</v>
      </c>
      <c r="D22" s="17">
        <v>16.416552430000003</v>
      </c>
      <c r="E22" s="27">
        <v>0.003716504297513809</v>
      </c>
      <c r="F22" s="31">
        <v>0.2318172499999953</v>
      </c>
      <c r="G22" s="29">
        <v>1.4120945977449375</v>
      </c>
    </row>
    <row r="23" spans="1:7" ht="21">
      <c r="A23" s="26" t="s">
        <v>21</v>
      </c>
      <c r="B23" s="17">
        <v>3774.92575362</v>
      </c>
      <c r="C23" s="9">
        <v>0.8566115126364119</v>
      </c>
      <c r="D23" s="17">
        <v>3127.32714575</v>
      </c>
      <c r="E23" s="27">
        <v>0.7079881617331433</v>
      </c>
      <c r="F23" s="31">
        <v>647.5986078699998</v>
      </c>
      <c r="G23" s="29">
        <v>20.707734678480264</v>
      </c>
    </row>
    <row r="24" spans="1:7" ht="21.75" thickBot="1">
      <c r="A24" s="34" t="s">
        <v>22</v>
      </c>
      <c r="B24" s="18">
        <v>-7954.7110554500005</v>
      </c>
      <c r="C24" s="10">
        <v>-1.805094328877905</v>
      </c>
      <c r="D24" s="18">
        <v>-3205.18263235</v>
      </c>
      <c r="E24" s="27">
        <v>-0.7256136803533113</v>
      </c>
      <c r="F24" s="31">
        <v>-4749.5284231000005</v>
      </c>
      <c r="G24" s="29">
        <v>148.18277046564754</v>
      </c>
    </row>
    <row r="25" spans="1:7" ht="24" thickBot="1">
      <c r="A25" s="5" t="s">
        <v>23</v>
      </c>
      <c r="B25" s="35">
        <f>B20+B21+B22+B23+B24</f>
        <v>440681.18370272993</v>
      </c>
      <c r="C25" s="36">
        <f>B25*100/B25</f>
        <v>100</v>
      </c>
      <c r="D25" s="39">
        <f>SUM(D20:D24)</f>
        <v>441720.2595724701</v>
      </c>
      <c r="E25" s="40">
        <v>100</v>
      </c>
      <c r="F25" s="41">
        <f>B25-D25</f>
        <v>-1039.0758697401616</v>
      </c>
      <c r="G25" s="41">
        <f>F25*100/D25</f>
        <v>-0.2352339172185258</v>
      </c>
    </row>
    <row r="26" spans="1:60" ht="16.5" customHeight="1">
      <c r="A26" s="6"/>
      <c r="B26" s="7"/>
      <c r="C26" s="7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</row>
    <row r="27" spans="1:60" ht="23.25">
      <c r="A27" s="8" t="s">
        <v>24</v>
      </c>
      <c r="B27" s="46"/>
      <c r="C27" s="46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</row>
    <row r="28" spans="1:60" ht="23.25">
      <c r="A28" s="8" t="s">
        <v>25</v>
      </c>
      <c r="B28" s="46"/>
      <c r="C28" s="46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</row>
    <row r="29" spans="1:6" ht="22.5">
      <c r="A29" s="42" t="s">
        <v>36</v>
      </c>
      <c r="B29" s="45"/>
      <c r="C29" s="47"/>
      <c r="F29" s="37"/>
    </row>
    <row r="30" spans="2:3" ht="21">
      <c r="B30" s="48"/>
      <c r="C30" s="49"/>
    </row>
    <row r="32" spans="1:2" ht="21">
      <c r="A32" s="1"/>
      <c r="B32" s="47"/>
    </row>
    <row r="33" spans="1:7" ht="22.5">
      <c r="A33" s="1"/>
      <c r="B33" s="49"/>
      <c r="F33" s="44"/>
      <c r="G33" s="44"/>
    </row>
    <row r="34" ht="21.75">
      <c r="A34" s="8"/>
    </row>
    <row r="35" ht="21.75">
      <c r="A35" s="8"/>
    </row>
    <row r="36" spans="1:5" ht="21.75">
      <c r="A36" s="8"/>
      <c r="D36" s="4"/>
      <c r="E36" s="4"/>
    </row>
    <row r="37" spans="4:5" ht="21">
      <c r="D37" s="4"/>
      <c r="E37" s="4"/>
    </row>
    <row r="38" spans="4:5" ht="21">
      <c r="D38" s="4"/>
      <c r="E38" s="4"/>
    </row>
    <row r="39" spans="4:5" ht="21">
      <c r="D39" s="4"/>
      <c r="E39" s="4"/>
    </row>
    <row r="40" spans="4:5" ht="21">
      <c r="D40" s="4"/>
      <c r="E40" s="4"/>
    </row>
    <row r="41" spans="4:5" ht="21">
      <c r="D41" s="4"/>
      <c r="E41" s="4"/>
    </row>
    <row r="42" spans="4:5" ht="21">
      <c r="D42" s="4"/>
      <c r="E42" s="4"/>
    </row>
    <row r="43" spans="4:5" ht="21">
      <c r="D43" s="4"/>
      <c r="E43" s="4"/>
    </row>
    <row r="44" spans="4:5" ht="21">
      <c r="D44" s="4"/>
      <c r="E44" s="4"/>
    </row>
    <row r="45" spans="4:5" ht="21">
      <c r="D45" s="4"/>
      <c r="E45" s="4"/>
    </row>
    <row r="46" spans="4:5" ht="21">
      <c r="D46" s="4"/>
      <c r="E46" s="4"/>
    </row>
    <row r="47" spans="4:5" ht="21">
      <c r="D47" s="4"/>
      <c r="E47" s="4"/>
    </row>
    <row r="48" spans="4:5" ht="21">
      <c r="D48" s="4"/>
      <c r="E48" s="4"/>
    </row>
    <row r="49" spans="4:5" ht="21">
      <c r="D49" s="4"/>
      <c r="E49" s="4"/>
    </row>
    <row r="50" spans="4:5" ht="21">
      <c r="D50" s="4"/>
      <c r="E50" s="4"/>
    </row>
    <row r="51" spans="4:5" ht="21">
      <c r="D51" s="4"/>
      <c r="E51" s="4"/>
    </row>
    <row r="52" spans="4:5" ht="21">
      <c r="D52" s="4"/>
      <c r="E52" s="4"/>
    </row>
    <row r="53" spans="4:5" ht="21">
      <c r="D53" s="4"/>
      <c r="E53" s="4"/>
    </row>
    <row r="54" spans="4:5" ht="21">
      <c r="D54" s="4"/>
      <c r="E54" s="4"/>
    </row>
    <row r="55" spans="4:5" ht="21">
      <c r="D55" s="4"/>
      <c r="E55" s="4"/>
    </row>
    <row r="56" spans="4:5" ht="21">
      <c r="D56" s="4"/>
      <c r="E56" s="4"/>
    </row>
    <row r="57" spans="4:5" ht="21">
      <c r="D57" s="4"/>
      <c r="E57" s="4"/>
    </row>
    <row r="58" spans="4:5" ht="21">
      <c r="D58" s="4"/>
      <c r="E58" s="4"/>
    </row>
    <row r="59" spans="4:5" ht="21">
      <c r="D59" s="4"/>
      <c r="E59" s="4"/>
    </row>
    <row r="60" spans="4:5" ht="21">
      <c r="D60" s="4"/>
      <c r="E60" s="4"/>
    </row>
    <row r="61" spans="4:5" ht="21">
      <c r="D61" s="4"/>
      <c r="E61" s="4"/>
    </row>
    <row r="62" spans="4:5" ht="21">
      <c r="D62" s="4"/>
      <c r="E62" s="4"/>
    </row>
  </sheetData>
  <mergeCells count="6">
    <mergeCell ref="D4:E4"/>
    <mergeCell ref="F4:G4"/>
    <mergeCell ref="A2:G2"/>
    <mergeCell ref="A1:G1"/>
    <mergeCell ref="A4:A5"/>
    <mergeCell ref="B4:C4"/>
  </mergeCells>
  <printOptions horizontalCentered="1"/>
  <pageMargins left="0.24" right="0.24" top="0.26" bottom="0.16" header="0.5118110236220472" footer="0.16"/>
  <pageSetup fitToHeight="1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62"/>
  <sheetViews>
    <sheetView zoomScale="75" zoomScaleNormal="75" workbookViewId="0" topLeftCell="A1">
      <selection activeCell="A1" sqref="A1:G1"/>
    </sheetView>
  </sheetViews>
  <sheetFormatPr defaultColWidth="9.140625" defaultRowHeight="21.75"/>
  <cols>
    <col min="1" max="1" width="54.8515625" style="3" customWidth="1"/>
    <col min="2" max="2" width="18.7109375" style="3" customWidth="1"/>
    <col min="3" max="3" width="13.7109375" style="3" customWidth="1"/>
    <col min="4" max="4" width="18.7109375" style="1" customWidth="1"/>
    <col min="5" max="5" width="13.7109375" style="1" customWidth="1"/>
    <col min="6" max="6" width="18.57421875" style="1" customWidth="1"/>
    <col min="7" max="7" width="13.7109375" style="1" customWidth="1"/>
    <col min="8" max="28" width="9.140625" style="1" customWidth="1"/>
    <col min="29" max="16384" width="9.140625" style="1" customWidth="1"/>
  </cols>
  <sheetData>
    <row r="1" spans="1:7" ht="26.25">
      <c r="A1" s="55" t="s">
        <v>0</v>
      </c>
      <c r="B1" s="55"/>
      <c r="C1" s="55"/>
      <c r="D1" s="55"/>
      <c r="E1" s="55"/>
      <c r="F1" s="55"/>
      <c r="G1" s="55"/>
    </row>
    <row r="2" spans="1:7" ht="26.25">
      <c r="A2" s="55" t="s">
        <v>37</v>
      </c>
      <c r="B2" s="55"/>
      <c r="C2" s="55"/>
      <c r="D2" s="55"/>
      <c r="E2" s="55"/>
      <c r="F2" s="55"/>
      <c r="G2" s="55"/>
    </row>
    <row r="3" ht="22.5" thickBot="1">
      <c r="A3" s="2"/>
    </row>
    <row r="4" spans="1:7" ht="26.25" customHeight="1">
      <c r="A4" s="56" t="s">
        <v>1</v>
      </c>
      <c r="B4" s="51" t="s">
        <v>38</v>
      </c>
      <c r="C4" s="52"/>
      <c r="D4" s="51" t="s">
        <v>35</v>
      </c>
      <c r="E4" s="52"/>
      <c r="F4" s="53" t="s">
        <v>29</v>
      </c>
      <c r="G4" s="54"/>
    </row>
    <row r="5" spans="1:7" ht="24" thickBot="1">
      <c r="A5" s="57"/>
      <c r="B5" s="19" t="s">
        <v>2</v>
      </c>
      <c r="C5" s="11" t="s">
        <v>3</v>
      </c>
      <c r="D5" s="19" t="s">
        <v>2</v>
      </c>
      <c r="E5" s="11" t="s">
        <v>3</v>
      </c>
      <c r="F5" s="19" t="s">
        <v>2</v>
      </c>
      <c r="G5" s="11" t="s">
        <v>3</v>
      </c>
    </row>
    <row r="6" spans="1:7" ht="21">
      <c r="A6" s="20" t="s">
        <v>4</v>
      </c>
      <c r="B6" s="15">
        <v>515</v>
      </c>
      <c r="C6" s="21"/>
      <c r="D6" s="22">
        <v>511</v>
      </c>
      <c r="E6" s="23"/>
      <c r="F6" s="24">
        <f>B6-D6</f>
        <v>4</v>
      </c>
      <c r="G6" s="25"/>
    </row>
    <row r="7" spans="1:7" ht="21">
      <c r="A7" s="26" t="s">
        <v>5</v>
      </c>
      <c r="B7" s="16">
        <v>1961839</v>
      </c>
      <c r="C7" s="9"/>
      <c r="D7" s="22">
        <v>1923779</v>
      </c>
      <c r="E7" s="27"/>
      <c r="F7" s="28">
        <f>B7-D7</f>
        <v>38060</v>
      </c>
      <c r="G7" s="29"/>
    </row>
    <row r="8" spans="1:7" ht="21">
      <c r="A8" s="26" t="s">
        <v>6</v>
      </c>
      <c r="B8" s="16">
        <v>8944</v>
      </c>
      <c r="C8" s="9"/>
      <c r="D8" s="22">
        <v>8809</v>
      </c>
      <c r="E8" s="27"/>
      <c r="F8" s="28">
        <f>B8-D8</f>
        <v>135</v>
      </c>
      <c r="G8" s="29"/>
    </row>
    <row r="9" spans="1:7" ht="21">
      <c r="A9" s="26" t="s">
        <v>7</v>
      </c>
      <c r="B9" s="17">
        <v>448542.33958662994</v>
      </c>
      <c r="C9" s="9"/>
      <c r="D9" s="30">
        <v>440681.18370273</v>
      </c>
      <c r="E9" s="27"/>
      <c r="F9" s="43">
        <f>B9-D9</f>
        <v>7861.155883899948</v>
      </c>
      <c r="G9" s="29"/>
    </row>
    <row r="10" spans="1:7" ht="21">
      <c r="A10" s="26" t="s">
        <v>8</v>
      </c>
      <c r="B10" s="17"/>
      <c r="C10" s="9"/>
      <c r="D10" s="30"/>
      <c r="E10" s="27"/>
      <c r="F10" s="31"/>
      <c r="G10" s="29"/>
    </row>
    <row r="11" spans="1:7" ht="21">
      <c r="A11" s="26" t="s">
        <v>9</v>
      </c>
      <c r="B11" s="17"/>
      <c r="C11" s="9"/>
      <c r="D11" s="30"/>
      <c r="E11" s="27"/>
      <c r="F11" s="31"/>
      <c r="G11" s="29"/>
    </row>
    <row r="12" spans="1:7" ht="21">
      <c r="A12" s="26" t="s">
        <v>10</v>
      </c>
      <c r="B12" s="17">
        <v>53241.204049919994</v>
      </c>
      <c r="C12" s="9">
        <f>B12*100/B25</f>
        <v>11.869827962949113</v>
      </c>
      <c r="D12" s="17">
        <v>50345.28658265</v>
      </c>
      <c r="E12" s="27">
        <f>D12*100/D25</f>
        <v>11.42442392471456</v>
      </c>
      <c r="F12" s="31">
        <f aca="true" t="shared" si="0" ref="F12:F25">B12-D12</f>
        <v>2895.9174672699955</v>
      </c>
      <c r="G12" s="29">
        <f aca="true" t="shared" si="1" ref="G12:G25">F12*100/D12</f>
        <v>5.752112389937188</v>
      </c>
    </row>
    <row r="13" spans="1:7" ht="21">
      <c r="A13" s="26" t="s">
        <v>11</v>
      </c>
      <c r="B13" s="17">
        <v>19.42545</v>
      </c>
      <c r="C13" s="9">
        <f>B13*100/B25</f>
        <v>0.0043307951748551106</v>
      </c>
      <c r="D13" s="17">
        <v>8540.581630069999</v>
      </c>
      <c r="E13" s="27">
        <f>D13*100/D25</f>
        <v>1.9380409116426478</v>
      </c>
      <c r="F13" s="31">
        <f t="shared" si="0"/>
        <v>-8521.156180069998</v>
      </c>
      <c r="G13" s="29">
        <f t="shared" si="1"/>
        <v>-99.77255120504198</v>
      </c>
    </row>
    <row r="14" spans="1:7" ht="21">
      <c r="A14" s="26" t="s">
        <v>12</v>
      </c>
      <c r="B14" s="17">
        <v>92210.97752009999</v>
      </c>
      <c r="C14" s="9">
        <f>B14*100/B25</f>
        <v>20.55792048640943</v>
      </c>
      <c r="D14" s="17">
        <v>83870.19752901999</v>
      </c>
      <c r="E14" s="27">
        <f>D14*100/D25</f>
        <v>19.031944324084478</v>
      </c>
      <c r="F14" s="31">
        <f t="shared" si="0"/>
        <v>8340.779991079995</v>
      </c>
      <c r="G14" s="29">
        <f t="shared" si="1"/>
        <v>9.944867469990154</v>
      </c>
    </row>
    <row r="15" spans="1:7" ht="21">
      <c r="A15" s="26" t="s">
        <v>13</v>
      </c>
      <c r="B15" s="17">
        <v>12860.524594249999</v>
      </c>
      <c r="C15" s="9">
        <f>B15*100/B25</f>
        <v>2.8671818598222107</v>
      </c>
      <c r="D15" s="17">
        <v>12660.137097439998</v>
      </c>
      <c r="E15" s="27">
        <f>D15*100/D25</f>
        <v>2.8728562883184368</v>
      </c>
      <c r="F15" s="31">
        <f t="shared" si="0"/>
        <v>200.3874968100008</v>
      </c>
      <c r="G15" s="29">
        <f t="shared" si="1"/>
        <v>1.5828224865789258</v>
      </c>
    </row>
    <row r="16" spans="1:7" ht="21">
      <c r="A16" s="26" t="s">
        <v>14</v>
      </c>
      <c r="B16" s="17">
        <v>27.1967</v>
      </c>
      <c r="C16" s="9">
        <f>B16*100/B25</f>
        <v>0.006063351795298538</v>
      </c>
      <c r="D16" s="17">
        <v>31.381569</v>
      </c>
      <c r="E16" s="27">
        <f>D16*100/D25</f>
        <v>0.007121150201223261</v>
      </c>
      <c r="F16" s="31">
        <f t="shared" si="0"/>
        <v>-4.184868999999999</v>
      </c>
      <c r="G16" s="29">
        <f t="shared" si="1"/>
        <v>-13.335435841337311</v>
      </c>
    </row>
    <row r="17" spans="1:7" ht="21">
      <c r="A17" s="32" t="s">
        <v>15</v>
      </c>
      <c r="B17" s="17">
        <v>178037.53640850002</v>
      </c>
      <c r="C17" s="9">
        <f>B17*100/B25</f>
        <v>39.69247063110625</v>
      </c>
      <c r="D17" s="17">
        <v>187133.89857858</v>
      </c>
      <c r="E17" s="27">
        <f>D17*100/D25</f>
        <v>42.46469000700852</v>
      </c>
      <c r="F17" s="31">
        <f t="shared" si="0"/>
        <v>-9096.362170079985</v>
      </c>
      <c r="G17" s="29">
        <f t="shared" si="1"/>
        <v>-4.860884232719761</v>
      </c>
    </row>
    <row r="18" spans="1:7" ht="21">
      <c r="A18" s="26" t="s">
        <v>16</v>
      </c>
      <c r="B18" s="17">
        <v>16508.24462641</v>
      </c>
      <c r="C18" s="9">
        <f>B18*100/B25</f>
        <v>3.6804205912029957</v>
      </c>
      <c r="D18" s="17">
        <v>21.750858939999997</v>
      </c>
      <c r="E18" s="27">
        <f>D18*100/D25</f>
        <v>0.004935735798211993</v>
      </c>
      <c r="F18" s="31">
        <f t="shared" si="0"/>
        <v>16486.49376747</v>
      </c>
      <c r="G18" s="29">
        <f t="shared" si="1"/>
        <v>75796.97800876824</v>
      </c>
    </row>
    <row r="19" spans="1:7" ht="21">
      <c r="A19" s="26" t="s">
        <v>17</v>
      </c>
      <c r="B19" s="17">
        <v>544.8262542099999</v>
      </c>
      <c r="C19" s="9">
        <f>B19*100/B25</f>
        <v>0.12146595897994905</v>
      </c>
      <c r="D19" s="17">
        <v>885.8765145799999</v>
      </c>
      <c r="E19" s="27">
        <f>D19*100/D25</f>
        <v>0.20102435668721114</v>
      </c>
      <c r="F19" s="31">
        <f t="shared" si="0"/>
        <v>-341.05026037000005</v>
      </c>
      <c r="G19" s="29">
        <f t="shared" si="1"/>
        <v>-38.49862308763138</v>
      </c>
    </row>
    <row r="20" spans="1:7" ht="21">
      <c r="A20" s="26" t="s">
        <v>18</v>
      </c>
      <c r="B20" s="17">
        <v>353449.93560339004</v>
      </c>
      <c r="C20" s="9">
        <f>B20*100/B25</f>
        <v>78.79968163744012</v>
      </c>
      <c r="D20" s="17">
        <v>343489.11036027997</v>
      </c>
      <c r="E20" s="27">
        <f>D20*100/D25</f>
        <v>77.94503669845528</v>
      </c>
      <c r="F20" s="31">
        <f t="shared" si="0"/>
        <v>9960.82524311007</v>
      </c>
      <c r="G20" s="29">
        <f t="shared" si="1"/>
        <v>2.899895496734184</v>
      </c>
    </row>
    <row r="21" spans="1:7" ht="21">
      <c r="A21" s="33" t="s">
        <v>19</v>
      </c>
      <c r="B21" s="17">
        <v>99142.79857022001</v>
      </c>
      <c r="C21" s="9">
        <f>B21*100/B25</f>
        <v>22.103331128470174</v>
      </c>
      <c r="D21" s="17">
        <v>101355.21027460002</v>
      </c>
      <c r="E21" s="27">
        <f>D21*100/D25</f>
        <v>22.99966824609674</v>
      </c>
      <c r="F21" s="31">
        <f t="shared" si="0"/>
        <v>-2212.411704380007</v>
      </c>
      <c r="G21" s="29">
        <f t="shared" si="1"/>
        <v>-2.1828297710457667</v>
      </c>
    </row>
    <row r="22" spans="1:7" ht="21">
      <c r="A22" s="26" t="s">
        <v>20</v>
      </c>
      <c r="B22" s="17">
        <v>16.73841648</v>
      </c>
      <c r="C22" s="9">
        <f>B22*100/B25</f>
        <v>0.0037317361155751482</v>
      </c>
      <c r="D22" s="17">
        <v>16.64836968</v>
      </c>
      <c r="E22" s="27">
        <f>D22*100/D25</f>
        <v>0.003777871689486629</v>
      </c>
      <c r="F22" s="31">
        <f t="shared" si="0"/>
        <v>0.0900468000000032</v>
      </c>
      <c r="G22" s="29">
        <f t="shared" si="1"/>
        <v>0.5408745825014813</v>
      </c>
    </row>
    <row r="23" spans="1:7" ht="21">
      <c r="A23" s="26" t="s">
        <v>21</v>
      </c>
      <c r="B23" s="17">
        <v>2616.5826521599997</v>
      </c>
      <c r="C23" s="9">
        <f>B23*100/B25</f>
        <v>0.5833524332555546</v>
      </c>
      <c r="D23" s="17">
        <v>3774.92575362</v>
      </c>
      <c r="E23" s="27">
        <f>D23*100/D25</f>
        <v>0.8566115126364119</v>
      </c>
      <c r="F23" s="31">
        <f t="shared" si="0"/>
        <v>-1158.34310146</v>
      </c>
      <c r="G23" s="29">
        <f t="shared" si="1"/>
        <v>-30.685188982834863</v>
      </c>
    </row>
    <row r="24" spans="1:7" ht="21.75" thickBot="1">
      <c r="A24" s="34" t="s">
        <v>22</v>
      </c>
      <c r="B24" s="18">
        <v>-6683.715655619999</v>
      </c>
      <c r="C24" s="10">
        <f>B24*100/B25</f>
        <v>-1.49009693528143</v>
      </c>
      <c r="D24" s="18">
        <v>-7954.7110554500005</v>
      </c>
      <c r="E24" s="27">
        <f>D24*100/D25</f>
        <v>-1.805094328877905</v>
      </c>
      <c r="F24" s="31">
        <f t="shared" si="0"/>
        <v>1270.9953998300016</v>
      </c>
      <c r="G24" s="29">
        <f t="shared" si="1"/>
        <v>-15.977895249371832</v>
      </c>
    </row>
    <row r="25" spans="1:7" ht="24" thickBot="1">
      <c r="A25" s="5" t="s">
        <v>23</v>
      </c>
      <c r="B25" s="35">
        <f>B20+B21+B22+B23+B24</f>
        <v>448542.3395866301</v>
      </c>
      <c r="C25" s="36">
        <f>B25*100/B25</f>
        <v>100</v>
      </c>
      <c r="D25" s="39">
        <f>SUM(D20:D24)</f>
        <v>440681.18370272993</v>
      </c>
      <c r="E25" s="40">
        <v>100</v>
      </c>
      <c r="F25" s="41">
        <f t="shared" si="0"/>
        <v>7861.155883900181</v>
      </c>
      <c r="G25" s="41">
        <f t="shared" si="1"/>
        <v>1.7838646564957665</v>
      </c>
    </row>
    <row r="26" spans="1:60" ht="16.5" customHeight="1">
      <c r="A26" s="6"/>
      <c r="B26" s="7"/>
      <c r="C26" s="7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</row>
    <row r="27" spans="1:60" ht="23.25">
      <c r="A27" s="8" t="s">
        <v>24</v>
      </c>
      <c r="B27" s="46"/>
      <c r="C27" s="46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</row>
    <row r="28" spans="1:60" ht="23.25">
      <c r="A28" s="8" t="s">
        <v>25</v>
      </c>
      <c r="B28" s="46"/>
      <c r="C28" s="46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</row>
    <row r="29" spans="1:6" ht="22.5">
      <c r="A29" s="42" t="s">
        <v>39</v>
      </c>
      <c r="B29" s="45"/>
      <c r="C29" s="47"/>
      <c r="F29" s="37"/>
    </row>
    <row r="30" spans="2:3" ht="21">
      <c r="B30" s="48"/>
      <c r="C30" s="49"/>
    </row>
    <row r="32" spans="1:2" ht="21">
      <c r="A32" s="1"/>
      <c r="B32" s="47"/>
    </row>
    <row r="33" spans="1:7" ht="22.5">
      <c r="A33" s="1"/>
      <c r="B33" s="49"/>
      <c r="F33" s="44"/>
      <c r="G33" s="44"/>
    </row>
    <row r="34" ht="21.75">
      <c r="A34" s="8"/>
    </row>
    <row r="35" ht="21.75">
      <c r="A35" s="8"/>
    </row>
    <row r="36" spans="1:5" ht="21.75">
      <c r="A36" s="8"/>
      <c r="D36" s="4"/>
      <c r="E36" s="4"/>
    </row>
    <row r="37" spans="4:5" ht="21">
      <c r="D37" s="4"/>
      <c r="E37" s="4"/>
    </row>
    <row r="38" spans="4:5" ht="21">
      <c r="D38" s="4"/>
      <c r="E38" s="4"/>
    </row>
    <row r="39" spans="4:5" ht="21">
      <c r="D39" s="4"/>
      <c r="E39" s="4"/>
    </row>
    <row r="40" spans="4:5" ht="21">
      <c r="D40" s="4"/>
      <c r="E40" s="4"/>
    </row>
    <row r="41" spans="4:5" ht="21">
      <c r="D41" s="4"/>
      <c r="E41" s="4"/>
    </row>
    <row r="42" spans="4:5" ht="21">
      <c r="D42" s="4"/>
      <c r="E42" s="4"/>
    </row>
    <row r="43" spans="4:5" ht="21">
      <c r="D43" s="4"/>
      <c r="E43" s="4"/>
    </row>
    <row r="44" spans="4:5" ht="21">
      <c r="D44" s="4"/>
      <c r="E44" s="4"/>
    </row>
    <row r="45" spans="4:5" ht="21">
      <c r="D45" s="4"/>
      <c r="E45" s="4"/>
    </row>
    <row r="46" spans="4:5" ht="21">
      <c r="D46" s="4"/>
      <c r="E46" s="4"/>
    </row>
    <row r="47" spans="4:5" ht="21">
      <c r="D47" s="4"/>
      <c r="E47" s="4"/>
    </row>
    <row r="48" spans="4:5" ht="21">
      <c r="D48" s="4"/>
      <c r="E48" s="4"/>
    </row>
    <row r="49" spans="4:5" ht="21">
      <c r="D49" s="4"/>
      <c r="E49" s="4"/>
    </row>
    <row r="50" spans="4:5" ht="21">
      <c r="D50" s="4"/>
      <c r="E50" s="4"/>
    </row>
    <row r="51" spans="4:5" ht="21">
      <c r="D51" s="4"/>
      <c r="E51" s="4"/>
    </row>
    <row r="52" spans="4:5" ht="21">
      <c r="D52" s="4"/>
      <c r="E52" s="4"/>
    </row>
    <row r="53" spans="4:5" ht="21">
      <c r="D53" s="4"/>
      <c r="E53" s="4"/>
    </row>
    <row r="54" spans="4:5" ht="21">
      <c r="D54" s="4"/>
      <c r="E54" s="4"/>
    </row>
    <row r="55" spans="4:5" ht="21">
      <c r="D55" s="4"/>
      <c r="E55" s="4"/>
    </row>
    <row r="56" spans="4:5" ht="21">
      <c r="D56" s="4"/>
      <c r="E56" s="4"/>
    </row>
    <row r="57" spans="4:5" ht="21">
      <c r="D57" s="4"/>
      <c r="E57" s="4"/>
    </row>
    <row r="58" spans="4:5" ht="21">
      <c r="D58" s="4"/>
      <c r="E58" s="4"/>
    </row>
    <row r="59" spans="4:5" ht="21">
      <c r="D59" s="4"/>
      <c r="E59" s="4"/>
    </row>
    <row r="60" spans="4:5" ht="21">
      <c r="D60" s="4"/>
      <c r="E60" s="4"/>
    </row>
    <row r="61" spans="4:5" ht="21">
      <c r="D61" s="4"/>
      <c r="E61" s="4"/>
    </row>
    <row r="62" spans="4:5" ht="21">
      <c r="D62" s="4"/>
      <c r="E62" s="4"/>
    </row>
  </sheetData>
  <mergeCells count="6">
    <mergeCell ref="D4:E4"/>
    <mergeCell ref="F4:G4"/>
    <mergeCell ref="A2:G2"/>
    <mergeCell ref="A1:G1"/>
    <mergeCell ref="A4:A5"/>
    <mergeCell ref="B4:C4"/>
  </mergeCells>
  <printOptions horizontalCentered="1"/>
  <pageMargins left="0.24" right="0.24" top="0.26" bottom="0.16" header="0.5118110236220472" footer="0.16"/>
  <pageSetup fitToHeight="1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62"/>
  <sheetViews>
    <sheetView zoomScale="75" zoomScaleNormal="75" workbookViewId="0" topLeftCell="A1">
      <selection activeCell="A1" sqref="A1:G1"/>
    </sheetView>
  </sheetViews>
  <sheetFormatPr defaultColWidth="9.140625" defaultRowHeight="21.75"/>
  <cols>
    <col min="1" max="1" width="54.8515625" style="3" customWidth="1"/>
    <col min="2" max="2" width="18.7109375" style="3" customWidth="1"/>
    <col min="3" max="3" width="13.7109375" style="3" customWidth="1"/>
    <col min="4" max="4" width="18.7109375" style="1" customWidth="1"/>
    <col min="5" max="5" width="13.7109375" style="1" customWidth="1"/>
    <col min="6" max="6" width="18.57421875" style="1" customWidth="1"/>
    <col min="7" max="7" width="13.7109375" style="1" customWidth="1"/>
    <col min="8" max="28" width="9.140625" style="1" customWidth="1"/>
    <col min="29" max="16384" width="9.140625" style="1" customWidth="1"/>
  </cols>
  <sheetData>
    <row r="1" spans="1:7" ht="26.25">
      <c r="A1" s="55" t="s">
        <v>0</v>
      </c>
      <c r="B1" s="55"/>
      <c r="C1" s="55"/>
      <c r="D1" s="55"/>
      <c r="E1" s="55"/>
      <c r="F1" s="55"/>
      <c r="G1" s="55"/>
    </row>
    <row r="2" spans="1:7" ht="26.25">
      <c r="A2" s="55" t="s">
        <v>40</v>
      </c>
      <c r="B2" s="55"/>
      <c r="C2" s="55"/>
      <c r="D2" s="55"/>
      <c r="E2" s="55"/>
      <c r="F2" s="55"/>
      <c r="G2" s="55"/>
    </row>
    <row r="3" ht="22.5" thickBot="1">
      <c r="A3" s="2"/>
    </row>
    <row r="4" spans="1:7" ht="26.25" customHeight="1">
      <c r="A4" s="56" t="s">
        <v>1</v>
      </c>
      <c r="B4" s="51" t="s">
        <v>41</v>
      </c>
      <c r="C4" s="52"/>
      <c r="D4" s="51" t="s">
        <v>38</v>
      </c>
      <c r="E4" s="52"/>
      <c r="F4" s="53" t="s">
        <v>29</v>
      </c>
      <c r="G4" s="54"/>
    </row>
    <row r="5" spans="1:7" ht="24" thickBot="1">
      <c r="A5" s="57"/>
      <c r="B5" s="19" t="s">
        <v>2</v>
      </c>
      <c r="C5" s="11" t="s">
        <v>3</v>
      </c>
      <c r="D5" s="19" t="s">
        <v>2</v>
      </c>
      <c r="E5" s="11" t="s">
        <v>3</v>
      </c>
      <c r="F5" s="19" t="s">
        <v>2</v>
      </c>
      <c r="G5" s="11" t="s">
        <v>3</v>
      </c>
    </row>
    <row r="6" spans="1:7" ht="21">
      <c r="A6" s="20" t="s">
        <v>4</v>
      </c>
      <c r="B6" s="15">
        <v>515</v>
      </c>
      <c r="C6" s="21"/>
      <c r="D6" s="22">
        <v>515</v>
      </c>
      <c r="E6" s="23"/>
      <c r="F6" s="24">
        <f>B6-D6</f>
        <v>0</v>
      </c>
      <c r="G6" s="25"/>
    </row>
    <row r="7" spans="1:7" ht="21">
      <c r="A7" s="26" t="s">
        <v>5</v>
      </c>
      <c r="B7" s="16">
        <v>1957804</v>
      </c>
      <c r="C7" s="9"/>
      <c r="D7" s="22">
        <v>1961839</v>
      </c>
      <c r="E7" s="27"/>
      <c r="F7" s="28">
        <f>B7-D7</f>
        <v>-4035</v>
      </c>
      <c r="G7" s="29"/>
    </row>
    <row r="8" spans="1:7" ht="21">
      <c r="A8" s="26" t="s">
        <v>6</v>
      </c>
      <c r="B8" s="16">
        <v>9047</v>
      </c>
      <c r="C8" s="9"/>
      <c r="D8" s="22">
        <v>8944</v>
      </c>
      <c r="E8" s="27"/>
      <c r="F8" s="28">
        <f>B8-D8</f>
        <v>103</v>
      </c>
      <c r="G8" s="29"/>
    </row>
    <row r="9" spans="1:7" ht="21">
      <c r="A9" s="26" t="s">
        <v>7</v>
      </c>
      <c r="B9" s="17">
        <v>453195.67696053005</v>
      </c>
      <c r="C9" s="9"/>
      <c r="D9" s="30">
        <v>448542.33958662994</v>
      </c>
      <c r="E9" s="27"/>
      <c r="F9" s="43">
        <f>B9-D9</f>
        <v>4653.337373900111</v>
      </c>
      <c r="G9" s="29"/>
    </row>
    <row r="10" spans="1:7" ht="21">
      <c r="A10" s="26" t="s">
        <v>8</v>
      </c>
      <c r="B10" s="17"/>
      <c r="C10" s="9"/>
      <c r="D10" s="30"/>
      <c r="E10" s="27"/>
      <c r="F10" s="31"/>
      <c r="G10" s="29"/>
    </row>
    <row r="11" spans="1:7" ht="21">
      <c r="A11" s="26" t="s">
        <v>9</v>
      </c>
      <c r="B11" s="17"/>
      <c r="C11" s="9"/>
      <c r="D11" s="30"/>
      <c r="E11" s="27"/>
      <c r="F11" s="31"/>
      <c r="G11" s="29"/>
    </row>
    <row r="12" spans="1:7" ht="21">
      <c r="A12" s="26" t="s">
        <v>10</v>
      </c>
      <c r="B12" s="17">
        <v>52016.076998569995</v>
      </c>
      <c r="C12" s="9">
        <f>B12*100/B25</f>
        <v>11.477619854502763</v>
      </c>
      <c r="D12" s="17">
        <v>53241.204049919994</v>
      </c>
      <c r="E12" s="27">
        <f>D12*100/D25</f>
        <v>11.869827962949113</v>
      </c>
      <c r="F12" s="31">
        <f aca="true" t="shared" si="0" ref="F12:F25">B12-D12</f>
        <v>-1225.1270513499985</v>
      </c>
      <c r="G12" s="29">
        <f aca="true" t="shared" si="1" ref="G12:G25">F12*100/D12</f>
        <v>-2.3010881763704956</v>
      </c>
    </row>
    <row r="13" spans="1:7" ht="21">
      <c r="A13" s="26" t="s">
        <v>11</v>
      </c>
      <c r="B13" s="17">
        <v>19.107</v>
      </c>
      <c r="C13" s="9">
        <f>B13*100/B25</f>
        <v>0.0042160596341399076</v>
      </c>
      <c r="D13" s="17">
        <v>19.42545</v>
      </c>
      <c r="E13" s="27">
        <f>D13*100/D25</f>
        <v>0.0043307951748551106</v>
      </c>
      <c r="F13" s="31">
        <f t="shared" si="0"/>
        <v>-0.3184500000000021</v>
      </c>
      <c r="G13" s="29">
        <f t="shared" si="1"/>
        <v>-1.6393442622950927</v>
      </c>
    </row>
    <row r="14" spans="1:7" ht="21">
      <c r="A14" s="26" t="s">
        <v>12</v>
      </c>
      <c r="B14" s="17">
        <v>94250.32253547998</v>
      </c>
      <c r="C14" s="9">
        <f>B14*100/B25</f>
        <v>20.796827358900092</v>
      </c>
      <c r="D14" s="17">
        <v>92210.97752009999</v>
      </c>
      <c r="E14" s="27">
        <f>D14*100/D25</f>
        <v>20.55792048640943</v>
      </c>
      <c r="F14" s="31">
        <f t="shared" si="0"/>
        <v>2039.3450153799931</v>
      </c>
      <c r="G14" s="29">
        <f t="shared" si="1"/>
        <v>2.211607630919497</v>
      </c>
    </row>
    <row r="15" spans="1:7" ht="21">
      <c r="A15" s="26" t="s">
        <v>13</v>
      </c>
      <c r="B15" s="17">
        <v>12766.839604970002</v>
      </c>
      <c r="C15" s="9">
        <f>B15*100/B25</f>
        <v>2.817070032660947</v>
      </c>
      <c r="D15" s="17">
        <v>12860.524594249999</v>
      </c>
      <c r="E15" s="27">
        <f>D15*100/D25</f>
        <v>2.8671818598222107</v>
      </c>
      <c r="F15" s="31">
        <f t="shared" si="0"/>
        <v>-93.68498927999644</v>
      </c>
      <c r="G15" s="29">
        <f t="shared" si="1"/>
        <v>-0.7284694227938684</v>
      </c>
    </row>
    <row r="16" spans="1:7" ht="21">
      <c r="A16" s="26" t="s">
        <v>14</v>
      </c>
      <c r="B16" s="17">
        <v>25.246039999999997</v>
      </c>
      <c r="C16" s="9">
        <f>B16*100/B25</f>
        <v>0.005570670966969251</v>
      </c>
      <c r="D16" s="17">
        <v>27.1967</v>
      </c>
      <c r="E16" s="27">
        <f>D16*100/D25</f>
        <v>0.006063351795298538</v>
      </c>
      <c r="F16" s="31">
        <f t="shared" si="0"/>
        <v>-1.9506600000000027</v>
      </c>
      <c r="G16" s="29">
        <f t="shared" si="1"/>
        <v>-7.172414300264379</v>
      </c>
    </row>
    <row r="17" spans="1:7" ht="21">
      <c r="A17" s="32" t="s">
        <v>15</v>
      </c>
      <c r="B17" s="17">
        <v>191829.47200422996</v>
      </c>
      <c r="C17" s="9">
        <f>B17*100/B25</f>
        <v>42.32817781731331</v>
      </c>
      <c r="D17" s="17">
        <v>178037.53640850002</v>
      </c>
      <c r="E17" s="27">
        <f>D17*100/D25</f>
        <v>39.69247063110625</v>
      </c>
      <c r="F17" s="31">
        <f t="shared" si="0"/>
        <v>13791.935595729941</v>
      </c>
      <c r="G17" s="29">
        <f t="shared" si="1"/>
        <v>7.7466448221822715</v>
      </c>
    </row>
    <row r="18" spans="1:7" ht="21">
      <c r="A18" s="26" t="s">
        <v>16</v>
      </c>
      <c r="B18" s="17">
        <v>3.12239979</v>
      </c>
      <c r="C18" s="9">
        <f>B18*100/B25</f>
        <v>0.0006889738690671443</v>
      </c>
      <c r="D18" s="17">
        <v>16508.24462641</v>
      </c>
      <c r="E18" s="27">
        <f>D18*100/D25</f>
        <v>3.6804205912029957</v>
      </c>
      <c r="F18" s="31">
        <f t="shared" si="0"/>
        <v>-16505.12222662</v>
      </c>
      <c r="G18" s="29">
        <f t="shared" si="1"/>
        <v>-99.98108581584134</v>
      </c>
    </row>
    <row r="19" spans="1:7" ht="21">
      <c r="A19" s="26" t="s">
        <v>17</v>
      </c>
      <c r="B19" s="17">
        <v>359.3536886</v>
      </c>
      <c r="C19" s="9">
        <f>B19*100/B25</f>
        <v>0.07929327371569281</v>
      </c>
      <c r="D19" s="17">
        <v>544.8262542099999</v>
      </c>
      <c r="E19" s="27">
        <f>D19*100/D25</f>
        <v>0.12146595897994905</v>
      </c>
      <c r="F19" s="31">
        <f t="shared" si="0"/>
        <v>-185.4725656099999</v>
      </c>
      <c r="G19" s="29">
        <f t="shared" si="1"/>
        <v>-34.04251615571202</v>
      </c>
    </row>
    <row r="20" spans="1:7" ht="21">
      <c r="A20" s="26" t="s">
        <v>18</v>
      </c>
      <c r="B20" s="17">
        <v>351269.54027163994</v>
      </c>
      <c r="C20" s="9">
        <f>B20*100/B25</f>
        <v>77.50946404156299</v>
      </c>
      <c r="D20" s="17">
        <v>353449.93560339004</v>
      </c>
      <c r="E20" s="27">
        <f>D20*100/D25</f>
        <v>78.79968163744012</v>
      </c>
      <c r="F20" s="31">
        <f t="shared" si="0"/>
        <v>-2180.3953317501</v>
      </c>
      <c r="G20" s="29">
        <f t="shared" si="1"/>
        <v>-0.6168894409410064</v>
      </c>
    </row>
    <row r="21" spans="1:7" ht="21">
      <c r="A21" s="33" t="s">
        <v>19</v>
      </c>
      <c r="B21" s="17">
        <v>104783.78740080002</v>
      </c>
      <c r="C21" s="9">
        <f>B21*100/B25</f>
        <v>23.121091556644732</v>
      </c>
      <c r="D21" s="17">
        <v>99142.79857022001</v>
      </c>
      <c r="E21" s="27">
        <f>D21*100/D25</f>
        <v>22.103331128470174</v>
      </c>
      <c r="F21" s="31">
        <f t="shared" si="0"/>
        <v>5640.988830580012</v>
      </c>
      <c r="G21" s="29">
        <f t="shared" si="1"/>
        <v>5.689761547919854</v>
      </c>
    </row>
    <row r="22" spans="1:7" ht="21">
      <c r="A22" s="26" t="s">
        <v>20</v>
      </c>
      <c r="B22" s="17">
        <v>16.919420019999997</v>
      </c>
      <c r="C22" s="9">
        <f>B22*100/B25</f>
        <v>0.003733358652817325</v>
      </c>
      <c r="D22" s="17">
        <v>16.73841648</v>
      </c>
      <c r="E22" s="27">
        <f>D22*100/D25</f>
        <v>0.0037317361155751482</v>
      </c>
      <c r="F22" s="31">
        <f t="shared" si="0"/>
        <v>0.1810035399999954</v>
      </c>
      <c r="G22" s="29">
        <f t="shared" si="1"/>
        <v>1.081365971603518</v>
      </c>
    </row>
    <row r="23" spans="1:7" ht="21">
      <c r="A23" s="26" t="s">
        <v>21</v>
      </c>
      <c r="B23" s="17">
        <v>3328.5682060300005</v>
      </c>
      <c r="C23" s="9">
        <f>B23*100/B25</f>
        <v>0.7344660099923889</v>
      </c>
      <c r="D23" s="17">
        <v>2616.5826521599997</v>
      </c>
      <c r="E23" s="27">
        <f>D23*100/D25</f>
        <v>0.5833524332555546</v>
      </c>
      <c r="F23" s="31">
        <f t="shared" si="0"/>
        <v>711.9855538700008</v>
      </c>
      <c r="G23" s="29">
        <f t="shared" si="1"/>
        <v>27.21051266170605</v>
      </c>
    </row>
    <row r="24" spans="1:7" ht="21.75" thickBot="1">
      <c r="A24" s="34" t="s">
        <v>22</v>
      </c>
      <c r="B24" s="18">
        <v>-6203.138337960001</v>
      </c>
      <c r="C24" s="10">
        <f>B24*100/B25</f>
        <v>-1.368754966852927</v>
      </c>
      <c r="D24" s="18">
        <v>-6683.715655619999</v>
      </c>
      <c r="E24" s="27">
        <f>D24*100/D25</f>
        <v>-1.49009693528143</v>
      </c>
      <c r="F24" s="31">
        <f t="shared" si="0"/>
        <v>480.5773176599978</v>
      </c>
      <c r="G24" s="29">
        <f t="shared" si="1"/>
        <v>-7.190271735391744</v>
      </c>
    </row>
    <row r="25" spans="1:7" ht="24" thickBot="1">
      <c r="A25" s="5" t="s">
        <v>23</v>
      </c>
      <c r="B25" s="35">
        <f>B20+B21+B22+B23+B24</f>
        <v>453195.67696053</v>
      </c>
      <c r="C25" s="36">
        <f>B25*100/B25</f>
        <v>100</v>
      </c>
      <c r="D25" s="39">
        <f>SUM(D20:D24)</f>
        <v>448542.3395866301</v>
      </c>
      <c r="E25" s="40">
        <v>100</v>
      </c>
      <c r="F25" s="41">
        <f t="shared" si="0"/>
        <v>4653.337373899878</v>
      </c>
      <c r="G25" s="41">
        <f t="shared" si="1"/>
        <v>1.037435480045947</v>
      </c>
    </row>
    <row r="26" spans="1:60" ht="16.5" customHeight="1">
      <c r="A26" s="6"/>
      <c r="B26" s="7"/>
      <c r="C26" s="7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</row>
    <row r="27" spans="1:60" ht="23.25">
      <c r="A27" s="8" t="s">
        <v>24</v>
      </c>
      <c r="B27" s="46"/>
      <c r="C27" s="46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</row>
    <row r="28" spans="1:60" ht="23.25">
      <c r="A28" s="8" t="s">
        <v>25</v>
      </c>
      <c r="B28" s="46"/>
      <c r="C28" s="46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</row>
    <row r="29" spans="1:6" ht="22.5">
      <c r="A29" s="42" t="s">
        <v>42</v>
      </c>
      <c r="B29" s="45"/>
      <c r="C29" s="47"/>
      <c r="F29" s="37"/>
    </row>
    <row r="30" spans="2:3" ht="21">
      <c r="B30" s="48"/>
      <c r="C30" s="49"/>
    </row>
    <row r="32" spans="1:2" ht="21">
      <c r="A32" s="1"/>
      <c r="B32" s="47"/>
    </row>
    <row r="33" spans="1:7" ht="22.5">
      <c r="A33" s="1"/>
      <c r="B33" s="49"/>
      <c r="F33" s="44"/>
      <c r="G33" s="44"/>
    </row>
    <row r="34" ht="21.75">
      <c r="A34" s="8"/>
    </row>
    <row r="35" ht="21.75">
      <c r="A35" s="8"/>
    </row>
    <row r="36" spans="1:5" ht="21.75">
      <c r="A36" s="8"/>
      <c r="D36" s="4"/>
      <c r="E36" s="4"/>
    </row>
    <row r="37" spans="4:5" ht="21">
      <c r="D37" s="4"/>
      <c r="E37" s="4"/>
    </row>
    <row r="38" spans="4:5" ht="21">
      <c r="D38" s="4"/>
      <c r="E38" s="4"/>
    </row>
    <row r="39" spans="4:5" ht="21">
      <c r="D39" s="4"/>
      <c r="E39" s="4"/>
    </row>
    <row r="40" spans="4:5" ht="21">
      <c r="D40" s="4"/>
      <c r="E40" s="4"/>
    </row>
    <row r="41" spans="4:5" ht="21">
      <c r="D41" s="4"/>
      <c r="E41" s="4"/>
    </row>
    <row r="42" spans="4:5" ht="21">
      <c r="D42" s="4"/>
      <c r="E42" s="4"/>
    </row>
    <row r="43" spans="4:5" ht="21">
      <c r="D43" s="4"/>
      <c r="E43" s="4"/>
    </row>
    <row r="44" spans="4:5" ht="21">
      <c r="D44" s="4"/>
      <c r="E44" s="4"/>
    </row>
    <row r="45" spans="4:5" ht="21">
      <c r="D45" s="4"/>
      <c r="E45" s="4"/>
    </row>
    <row r="46" spans="4:5" ht="21">
      <c r="D46" s="4"/>
      <c r="E46" s="4"/>
    </row>
    <row r="47" spans="4:5" ht="21">
      <c r="D47" s="4"/>
      <c r="E47" s="4"/>
    </row>
    <row r="48" spans="4:5" ht="21">
      <c r="D48" s="4"/>
      <c r="E48" s="4"/>
    </row>
    <row r="49" spans="4:5" ht="21">
      <c r="D49" s="4"/>
      <c r="E49" s="4"/>
    </row>
    <row r="50" spans="4:5" ht="21">
      <c r="D50" s="4"/>
      <c r="E50" s="4"/>
    </row>
    <row r="51" spans="4:5" ht="21">
      <c r="D51" s="4"/>
      <c r="E51" s="4"/>
    </row>
    <row r="52" spans="4:5" ht="21">
      <c r="D52" s="4"/>
      <c r="E52" s="4"/>
    </row>
    <row r="53" spans="4:5" ht="21">
      <c r="D53" s="4"/>
      <c r="E53" s="4"/>
    </row>
    <row r="54" spans="4:5" ht="21">
      <c r="D54" s="4"/>
      <c r="E54" s="4"/>
    </row>
    <row r="55" spans="4:5" ht="21">
      <c r="D55" s="4"/>
      <c r="E55" s="4"/>
    </row>
    <row r="56" spans="4:5" ht="21">
      <c r="D56" s="4"/>
      <c r="E56" s="4"/>
    </row>
    <row r="57" spans="4:5" ht="21">
      <c r="D57" s="4"/>
      <c r="E57" s="4"/>
    </row>
    <row r="58" spans="4:5" ht="21">
      <c r="D58" s="4"/>
      <c r="E58" s="4"/>
    </row>
    <row r="59" spans="4:5" ht="21">
      <c r="D59" s="4"/>
      <c r="E59" s="4"/>
    </row>
    <row r="60" spans="4:5" ht="21">
      <c r="D60" s="4"/>
      <c r="E60" s="4"/>
    </row>
    <row r="61" spans="4:5" ht="21">
      <c r="D61" s="4"/>
      <c r="E61" s="4"/>
    </row>
    <row r="62" spans="4:5" ht="21">
      <c r="D62" s="4"/>
      <c r="E62" s="4"/>
    </row>
  </sheetData>
  <mergeCells count="6">
    <mergeCell ref="D4:E4"/>
    <mergeCell ref="F4:G4"/>
    <mergeCell ref="A2:G2"/>
    <mergeCell ref="A1:G1"/>
    <mergeCell ref="A4:A5"/>
    <mergeCell ref="B4:C4"/>
  </mergeCells>
  <printOptions horizontalCentered="1"/>
  <pageMargins left="0.24" right="0.24" top="0.26" bottom="0.16" header="0.5118110236220472" footer="0.16"/>
  <pageSetup fitToHeight="1" fitToWidth="1"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62"/>
  <sheetViews>
    <sheetView zoomScale="75" zoomScaleNormal="75" workbookViewId="0" topLeftCell="A1">
      <selection activeCell="A1" sqref="A1:G1"/>
    </sheetView>
  </sheetViews>
  <sheetFormatPr defaultColWidth="9.140625" defaultRowHeight="21.75"/>
  <cols>
    <col min="1" max="1" width="54.8515625" style="3" customWidth="1"/>
    <col min="2" max="2" width="18.7109375" style="3" customWidth="1"/>
    <col min="3" max="3" width="13.7109375" style="3" customWidth="1"/>
    <col min="4" max="4" width="18.7109375" style="1" customWidth="1"/>
    <col min="5" max="5" width="13.7109375" style="1" customWidth="1"/>
    <col min="6" max="6" width="18.57421875" style="1" customWidth="1"/>
    <col min="7" max="7" width="13.7109375" style="1" customWidth="1"/>
    <col min="8" max="28" width="9.140625" style="1" customWidth="1"/>
    <col min="29" max="16384" width="9.140625" style="1" customWidth="1"/>
  </cols>
  <sheetData>
    <row r="1" spans="1:7" ht="26.25">
      <c r="A1" s="55" t="s">
        <v>0</v>
      </c>
      <c r="B1" s="55"/>
      <c r="C1" s="55"/>
      <c r="D1" s="55"/>
      <c r="E1" s="55"/>
      <c r="F1" s="55"/>
      <c r="G1" s="55"/>
    </row>
    <row r="2" spans="1:7" ht="26.25">
      <c r="A2" s="55" t="s">
        <v>43</v>
      </c>
      <c r="B2" s="55"/>
      <c r="C2" s="55"/>
      <c r="D2" s="55"/>
      <c r="E2" s="55"/>
      <c r="F2" s="55"/>
      <c r="G2" s="55"/>
    </row>
    <row r="3" ht="22.5" thickBot="1">
      <c r="A3" s="2"/>
    </row>
    <row r="4" spans="1:7" ht="26.25" customHeight="1">
      <c r="A4" s="56" t="s">
        <v>1</v>
      </c>
      <c r="B4" s="51" t="s">
        <v>44</v>
      </c>
      <c r="C4" s="52"/>
      <c r="D4" s="51" t="s">
        <v>41</v>
      </c>
      <c r="E4" s="52"/>
      <c r="F4" s="53" t="s">
        <v>29</v>
      </c>
      <c r="G4" s="54"/>
    </row>
    <row r="5" spans="1:7" ht="24" thickBot="1">
      <c r="A5" s="57"/>
      <c r="B5" s="19" t="s">
        <v>2</v>
      </c>
      <c r="C5" s="11" t="s">
        <v>3</v>
      </c>
      <c r="D5" s="19" t="s">
        <v>2</v>
      </c>
      <c r="E5" s="11" t="s">
        <v>3</v>
      </c>
      <c r="F5" s="19" t="s">
        <v>2</v>
      </c>
      <c r="G5" s="11" t="s">
        <v>3</v>
      </c>
    </row>
    <row r="6" spans="1:7" ht="21">
      <c r="A6" s="20" t="s">
        <v>4</v>
      </c>
      <c r="B6" s="15">
        <v>513</v>
      </c>
      <c r="C6" s="21"/>
      <c r="D6" s="22">
        <v>515</v>
      </c>
      <c r="E6" s="23"/>
      <c r="F6" s="24">
        <f>B6-D6</f>
        <v>-2</v>
      </c>
      <c r="G6" s="25"/>
    </row>
    <row r="7" spans="1:7" ht="21">
      <c r="A7" s="26" t="s">
        <v>5</v>
      </c>
      <c r="B7" s="16">
        <v>1969013</v>
      </c>
      <c r="C7" s="9"/>
      <c r="D7" s="22">
        <v>1957804</v>
      </c>
      <c r="E7" s="27"/>
      <c r="F7" s="28">
        <f>B7-D7</f>
        <v>11209</v>
      </c>
      <c r="G7" s="29"/>
    </row>
    <row r="8" spans="1:7" ht="21">
      <c r="A8" s="26" t="s">
        <v>6</v>
      </c>
      <c r="B8" s="16">
        <v>9192</v>
      </c>
      <c r="C8" s="9"/>
      <c r="D8" s="22">
        <v>9047</v>
      </c>
      <c r="E8" s="27"/>
      <c r="F8" s="28">
        <f>B8-D8</f>
        <v>145</v>
      </c>
      <c r="G8" s="29"/>
    </row>
    <row r="9" spans="1:7" ht="21">
      <c r="A9" s="26" t="s">
        <v>7</v>
      </c>
      <c r="B9" s="17">
        <v>455097.1932655601</v>
      </c>
      <c r="C9" s="9"/>
      <c r="D9" s="30">
        <v>453195.67696053005</v>
      </c>
      <c r="E9" s="27"/>
      <c r="F9" s="43">
        <f>B9-D9</f>
        <v>1901.5163050300325</v>
      </c>
      <c r="G9" s="29"/>
    </row>
    <row r="10" spans="1:7" ht="21">
      <c r="A10" s="26" t="s">
        <v>8</v>
      </c>
      <c r="B10" s="17"/>
      <c r="C10" s="9"/>
      <c r="D10" s="30"/>
      <c r="E10" s="27"/>
      <c r="F10" s="31"/>
      <c r="G10" s="29"/>
    </row>
    <row r="11" spans="1:7" ht="21">
      <c r="A11" s="26" t="s">
        <v>9</v>
      </c>
      <c r="B11" s="17"/>
      <c r="C11" s="9"/>
      <c r="D11" s="30"/>
      <c r="E11" s="27"/>
      <c r="F11" s="31"/>
      <c r="G11" s="29"/>
    </row>
    <row r="12" spans="1:7" ht="21">
      <c r="A12" s="26" t="s">
        <v>10</v>
      </c>
      <c r="B12" s="17">
        <v>51998.594432139995</v>
      </c>
      <c r="C12" s="9">
        <f>B12*100/B25</f>
        <v>11.425821824789322</v>
      </c>
      <c r="D12" s="17">
        <v>52016.076998569995</v>
      </c>
      <c r="E12" s="27">
        <f>D12*100/D25</f>
        <v>11.477619854502763</v>
      </c>
      <c r="F12" s="31">
        <f aca="true" t="shared" si="0" ref="F12:F25">B12-D12</f>
        <v>-17.48256643000059</v>
      </c>
      <c r="G12" s="29">
        <f aca="true" t="shared" si="1" ref="G12:G25">F12*100/D12</f>
        <v>-0.03360992877352364</v>
      </c>
    </row>
    <row r="13" spans="1:7" ht="21">
      <c r="A13" s="26" t="s">
        <v>11</v>
      </c>
      <c r="B13" s="17">
        <v>18.15165</v>
      </c>
      <c r="C13" s="9">
        <f>B13*100/B25</f>
        <v>0.0039885216319952305</v>
      </c>
      <c r="D13" s="17">
        <v>19.107</v>
      </c>
      <c r="E13" s="27">
        <f>D13*100/D25</f>
        <v>0.0042160596341399076</v>
      </c>
      <c r="F13" s="31">
        <f t="shared" si="0"/>
        <v>-0.9553499999999993</v>
      </c>
      <c r="G13" s="29">
        <f t="shared" si="1"/>
        <v>-4.9999999999999964</v>
      </c>
    </row>
    <row r="14" spans="1:7" ht="21">
      <c r="A14" s="26" t="s">
        <v>12</v>
      </c>
      <c r="B14" s="17">
        <v>91479.9524374</v>
      </c>
      <c r="C14" s="9">
        <f>B14*100/B25</f>
        <v>20.101190205323743</v>
      </c>
      <c r="D14" s="17">
        <v>94250.32253547998</v>
      </c>
      <c r="E14" s="27">
        <f>D14*100/D25</f>
        <v>20.796827358900092</v>
      </c>
      <c r="F14" s="31">
        <f t="shared" si="0"/>
        <v>-2770.3700980799767</v>
      </c>
      <c r="G14" s="29">
        <f t="shared" si="1"/>
        <v>-2.9393746605345434</v>
      </c>
    </row>
    <row r="15" spans="1:7" ht="21">
      <c r="A15" s="26" t="s">
        <v>13</v>
      </c>
      <c r="B15" s="17">
        <v>14105.573172299999</v>
      </c>
      <c r="C15" s="9">
        <f>B15*100/B25</f>
        <v>3.099463890577999</v>
      </c>
      <c r="D15" s="17">
        <v>12766.839604970002</v>
      </c>
      <c r="E15" s="27">
        <f>D15*100/D25</f>
        <v>2.817070032660947</v>
      </c>
      <c r="F15" s="31">
        <f t="shared" si="0"/>
        <v>1338.7335673299967</v>
      </c>
      <c r="G15" s="29">
        <f t="shared" si="1"/>
        <v>10.486021668266602</v>
      </c>
    </row>
    <row r="16" spans="1:7" ht="21">
      <c r="A16" s="26" t="s">
        <v>14</v>
      </c>
      <c r="B16" s="17">
        <v>25.052345000000003</v>
      </c>
      <c r="C16" s="9">
        <f>B16*100/B25</f>
        <v>0.005504833993863234</v>
      </c>
      <c r="D16" s="17">
        <v>25.246039999999997</v>
      </c>
      <c r="E16" s="27">
        <f>D16*100/D25</f>
        <v>0.005570670966969251</v>
      </c>
      <c r="F16" s="31">
        <f t="shared" si="0"/>
        <v>-0.19369499999999462</v>
      </c>
      <c r="G16" s="29">
        <f t="shared" si="1"/>
        <v>-0.7672292367436423</v>
      </c>
    </row>
    <row r="17" spans="1:7" ht="21">
      <c r="A17" s="32" t="s">
        <v>15</v>
      </c>
      <c r="B17" s="17">
        <v>196786.43042180996</v>
      </c>
      <c r="C17" s="9">
        <f>B17*100/B25</f>
        <v>43.24052825062809</v>
      </c>
      <c r="D17" s="17">
        <v>191829.47200422996</v>
      </c>
      <c r="E17" s="27">
        <f>D17*100/D25</f>
        <v>42.32817781731331</v>
      </c>
      <c r="F17" s="31">
        <f t="shared" si="0"/>
        <v>4956.958417579997</v>
      </c>
      <c r="G17" s="29">
        <f t="shared" si="1"/>
        <v>2.584044237723124</v>
      </c>
    </row>
    <row r="18" spans="1:7" ht="21">
      <c r="A18" s="26" t="s">
        <v>16</v>
      </c>
      <c r="B18" s="17">
        <v>3.19619973</v>
      </c>
      <c r="C18" s="9">
        <f>B18*100/B25</f>
        <v>0.000702311457265996</v>
      </c>
      <c r="D18" s="17">
        <v>3.12239979</v>
      </c>
      <c r="E18" s="27">
        <f>D18*100/D25</f>
        <v>0.0006889738690671443</v>
      </c>
      <c r="F18" s="31">
        <f t="shared" si="0"/>
        <v>0.07379994000000023</v>
      </c>
      <c r="G18" s="29">
        <f t="shared" si="1"/>
        <v>2.363564724682493</v>
      </c>
    </row>
    <row r="19" spans="1:7" ht="21">
      <c r="A19" s="26" t="s">
        <v>17</v>
      </c>
      <c r="B19" s="17">
        <v>406.41661142</v>
      </c>
      <c r="C19" s="9">
        <f>B19*100/B25</f>
        <v>0.08930325597126816</v>
      </c>
      <c r="D19" s="17">
        <v>359.3536886</v>
      </c>
      <c r="E19" s="27">
        <f>D19*100/D25</f>
        <v>0.07929327371569281</v>
      </c>
      <c r="F19" s="31">
        <f t="shared" si="0"/>
        <v>47.06292281999998</v>
      </c>
      <c r="G19" s="29">
        <f t="shared" si="1"/>
        <v>13.09654647023428</v>
      </c>
    </row>
    <row r="20" spans="1:7" ht="21">
      <c r="A20" s="26" t="s">
        <v>18</v>
      </c>
      <c r="B20" s="17">
        <v>354823.3672697999</v>
      </c>
      <c r="C20" s="9">
        <f>B20*100/B25</f>
        <v>77.96650309437354</v>
      </c>
      <c r="D20" s="17">
        <v>351269.54027163994</v>
      </c>
      <c r="E20" s="27">
        <f>D20*100/D25</f>
        <v>77.50946404156299</v>
      </c>
      <c r="F20" s="31">
        <f t="shared" si="0"/>
        <v>3553.826998159988</v>
      </c>
      <c r="G20" s="29">
        <f t="shared" si="1"/>
        <v>1.0117094113573812</v>
      </c>
    </row>
    <row r="21" spans="1:7" ht="21">
      <c r="A21" s="33" t="s">
        <v>19</v>
      </c>
      <c r="B21" s="17">
        <v>105082.19512973</v>
      </c>
      <c r="C21" s="9">
        <f>B21*100/B25</f>
        <v>23.09005563750248</v>
      </c>
      <c r="D21" s="17">
        <v>104783.78740080002</v>
      </c>
      <c r="E21" s="27">
        <f>D21*100/D25</f>
        <v>23.121091556644732</v>
      </c>
      <c r="F21" s="31">
        <f t="shared" si="0"/>
        <v>298.40772892997484</v>
      </c>
      <c r="G21" s="29">
        <f t="shared" si="1"/>
        <v>0.2847842555915253</v>
      </c>
    </row>
    <row r="22" spans="1:7" ht="21">
      <c r="A22" s="26" t="s">
        <v>20</v>
      </c>
      <c r="B22" s="17">
        <v>16.882525740000002</v>
      </c>
      <c r="C22" s="9">
        <f>B22*100/B25</f>
        <v>0.0037096527928153246</v>
      </c>
      <c r="D22" s="17">
        <v>16.919420019999997</v>
      </c>
      <c r="E22" s="27">
        <f>D22*100/D25</f>
        <v>0.003733358652817325</v>
      </c>
      <c r="F22" s="31">
        <f t="shared" si="0"/>
        <v>-0.03689427999999495</v>
      </c>
      <c r="G22" s="29">
        <f t="shared" si="1"/>
        <v>-0.21805877480660213</v>
      </c>
    </row>
    <row r="23" spans="1:7" ht="21">
      <c r="A23" s="26" t="s">
        <v>21</v>
      </c>
      <c r="B23" s="17">
        <v>4391.2676904499995</v>
      </c>
      <c r="C23" s="9">
        <f>B23*100/B25</f>
        <v>0.9649076626775835</v>
      </c>
      <c r="D23" s="17">
        <v>3328.5682060300005</v>
      </c>
      <c r="E23" s="27">
        <f>D23*100/D25</f>
        <v>0.7344660099923889</v>
      </c>
      <c r="F23" s="31">
        <f t="shared" si="0"/>
        <v>1062.699484419999</v>
      </c>
      <c r="G23" s="29">
        <f t="shared" si="1"/>
        <v>31.926624862150135</v>
      </c>
    </row>
    <row r="24" spans="1:7" ht="21.75" thickBot="1">
      <c r="A24" s="34" t="s">
        <v>22</v>
      </c>
      <c r="B24" s="18">
        <v>-9216.51935016</v>
      </c>
      <c r="C24" s="10">
        <f>B24*100/B25</f>
        <v>-2.0251760473464278</v>
      </c>
      <c r="D24" s="18">
        <v>-6203.138337960001</v>
      </c>
      <c r="E24" s="27">
        <f>D24*100/D25</f>
        <v>-1.368754966852927</v>
      </c>
      <c r="F24" s="31">
        <f t="shared" si="0"/>
        <v>-3013.3810121999995</v>
      </c>
      <c r="G24" s="29">
        <f t="shared" si="1"/>
        <v>48.57833000047194</v>
      </c>
    </row>
    <row r="25" spans="1:7" ht="24" thickBot="1">
      <c r="A25" s="5" t="s">
        <v>23</v>
      </c>
      <c r="B25" s="35">
        <f>B20+B21+B22+B23+B24</f>
        <v>455097.19326555997</v>
      </c>
      <c r="C25" s="36">
        <f>B25*100/B25</f>
        <v>100</v>
      </c>
      <c r="D25" s="39">
        <f>SUM(D20:D24)</f>
        <v>453195.67696053</v>
      </c>
      <c r="E25" s="40">
        <v>100</v>
      </c>
      <c r="F25" s="41">
        <f t="shared" si="0"/>
        <v>1901.5163050299743</v>
      </c>
      <c r="G25" s="41">
        <f t="shared" si="1"/>
        <v>0.4195795330138558</v>
      </c>
    </row>
    <row r="26" spans="1:60" ht="16.5" customHeight="1">
      <c r="A26" s="6"/>
      <c r="B26" s="7"/>
      <c r="C26" s="7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</row>
    <row r="27" spans="1:60" ht="23.25">
      <c r="A27" s="8" t="s">
        <v>24</v>
      </c>
      <c r="B27" s="46"/>
      <c r="C27" s="46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</row>
    <row r="28" spans="1:60" ht="23.25">
      <c r="A28" s="8" t="s">
        <v>25</v>
      </c>
      <c r="B28" s="46"/>
      <c r="C28" s="46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</row>
    <row r="29" spans="1:6" ht="22.5">
      <c r="A29" s="42" t="s">
        <v>45</v>
      </c>
      <c r="B29" s="45"/>
      <c r="C29" s="47"/>
      <c r="F29" s="37"/>
    </row>
    <row r="30" spans="2:3" ht="21">
      <c r="B30" s="48"/>
      <c r="C30" s="49"/>
    </row>
    <row r="32" spans="1:2" ht="21">
      <c r="A32" s="1"/>
      <c r="B32" s="47"/>
    </row>
    <row r="33" spans="1:7" ht="22.5">
      <c r="A33" s="1"/>
      <c r="B33" s="49"/>
      <c r="F33" s="44"/>
      <c r="G33" s="44"/>
    </row>
    <row r="34" ht="21.75">
      <c r="A34" s="8"/>
    </row>
    <row r="35" ht="21.75">
      <c r="A35" s="8"/>
    </row>
    <row r="36" spans="1:5" ht="21.75">
      <c r="A36" s="8"/>
      <c r="D36" s="4"/>
      <c r="E36" s="4"/>
    </row>
    <row r="37" spans="4:5" ht="21">
      <c r="D37" s="4"/>
      <c r="E37" s="4"/>
    </row>
    <row r="38" spans="4:5" ht="21">
      <c r="D38" s="4"/>
      <c r="E38" s="4"/>
    </row>
    <row r="39" spans="4:5" ht="21">
      <c r="D39" s="4"/>
      <c r="E39" s="4"/>
    </row>
    <row r="40" spans="4:5" ht="21">
      <c r="D40" s="4"/>
      <c r="E40" s="4"/>
    </row>
    <row r="41" spans="4:5" ht="21">
      <c r="D41" s="4"/>
      <c r="E41" s="4"/>
    </row>
    <row r="42" spans="4:5" ht="21">
      <c r="D42" s="4"/>
      <c r="E42" s="4"/>
    </row>
    <row r="43" spans="4:5" ht="21">
      <c r="D43" s="4"/>
      <c r="E43" s="4"/>
    </row>
    <row r="44" spans="4:5" ht="21">
      <c r="D44" s="4"/>
      <c r="E44" s="4"/>
    </row>
    <row r="45" spans="4:5" ht="21">
      <c r="D45" s="4"/>
      <c r="E45" s="4"/>
    </row>
    <row r="46" spans="4:5" ht="21">
      <c r="D46" s="4"/>
      <c r="E46" s="4"/>
    </row>
    <row r="47" spans="4:5" ht="21">
      <c r="D47" s="4"/>
      <c r="E47" s="4"/>
    </row>
    <row r="48" spans="4:5" ht="21">
      <c r="D48" s="4"/>
      <c r="E48" s="4"/>
    </row>
    <row r="49" spans="4:5" ht="21">
      <c r="D49" s="4"/>
      <c r="E49" s="4"/>
    </row>
    <row r="50" spans="4:5" ht="21">
      <c r="D50" s="4"/>
      <c r="E50" s="4"/>
    </row>
    <row r="51" spans="4:5" ht="21">
      <c r="D51" s="4"/>
      <c r="E51" s="4"/>
    </row>
    <row r="52" spans="4:5" ht="21">
      <c r="D52" s="4"/>
      <c r="E52" s="4"/>
    </row>
    <row r="53" spans="4:5" ht="21">
      <c r="D53" s="4"/>
      <c r="E53" s="4"/>
    </row>
    <row r="54" spans="4:5" ht="21">
      <c r="D54" s="4"/>
      <c r="E54" s="4"/>
    </row>
    <row r="55" spans="4:5" ht="21">
      <c r="D55" s="4"/>
      <c r="E55" s="4"/>
    </row>
    <row r="56" spans="4:5" ht="21">
      <c r="D56" s="4"/>
      <c r="E56" s="4"/>
    </row>
    <row r="57" spans="4:5" ht="21">
      <c r="D57" s="4"/>
      <c r="E57" s="4"/>
    </row>
    <row r="58" spans="4:5" ht="21">
      <c r="D58" s="4"/>
      <c r="E58" s="4"/>
    </row>
    <row r="59" spans="4:5" ht="21">
      <c r="D59" s="4"/>
      <c r="E59" s="4"/>
    </row>
    <row r="60" spans="4:5" ht="21">
      <c r="D60" s="4"/>
      <c r="E60" s="4"/>
    </row>
    <row r="61" spans="4:5" ht="21">
      <c r="D61" s="4"/>
      <c r="E61" s="4"/>
    </row>
    <row r="62" spans="4:5" ht="21">
      <c r="D62" s="4"/>
      <c r="E62" s="4"/>
    </row>
  </sheetData>
  <mergeCells count="6">
    <mergeCell ref="D4:E4"/>
    <mergeCell ref="F4:G4"/>
    <mergeCell ref="A2:G2"/>
    <mergeCell ref="A1:G1"/>
    <mergeCell ref="A4:A5"/>
    <mergeCell ref="B4:C4"/>
  </mergeCells>
  <printOptions horizontalCentered="1"/>
  <pageMargins left="0.24" right="0.24" top="0.26" bottom="0.16" header="0.5118110236220472" footer="0.16"/>
  <pageSetup fitToHeight="1" fitToWidth="1" horizontalDpi="600" verticalDpi="6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62"/>
  <sheetViews>
    <sheetView zoomScale="75" zoomScaleNormal="75" workbookViewId="0" topLeftCell="A1">
      <selection activeCell="A1" sqref="A1:G1"/>
    </sheetView>
  </sheetViews>
  <sheetFormatPr defaultColWidth="9.140625" defaultRowHeight="21.75"/>
  <cols>
    <col min="1" max="1" width="54.8515625" style="3" customWidth="1"/>
    <col min="2" max="2" width="18.7109375" style="3" customWidth="1"/>
    <col min="3" max="3" width="13.7109375" style="3" customWidth="1"/>
    <col min="4" max="4" width="18.7109375" style="1" customWidth="1"/>
    <col min="5" max="5" width="13.7109375" style="1" customWidth="1"/>
    <col min="6" max="6" width="18.57421875" style="1" customWidth="1"/>
    <col min="7" max="7" width="13.7109375" style="1" customWidth="1"/>
    <col min="8" max="28" width="9.140625" style="1" customWidth="1"/>
    <col min="29" max="16384" width="9.140625" style="1" customWidth="1"/>
  </cols>
  <sheetData>
    <row r="1" spans="1:7" ht="26.25">
      <c r="A1" s="55" t="s">
        <v>0</v>
      </c>
      <c r="B1" s="55"/>
      <c r="C1" s="55"/>
      <c r="D1" s="55"/>
      <c r="E1" s="55"/>
      <c r="F1" s="55"/>
      <c r="G1" s="55"/>
    </row>
    <row r="2" spans="1:7" ht="26.25">
      <c r="A2" s="55" t="s">
        <v>46</v>
      </c>
      <c r="B2" s="55"/>
      <c r="C2" s="55"/>
      <c r="D2" s="55"/>
      <c r="E2" s="55"/>
      <c r="F2" s="55"/>
      <c r="G2" s="55"/>
    </row>
    <row r="3" ht="22.5" thickBot="1">
      <c r="A3" s="2"/>
    </row>
    <row r="4" spans="1:7" ht="26.25" customHeight="1">
      <c r="A4" s="56" t="s">
        <v>1</v>
      </c>
      <c r="B4" s="51" t="s">
        <v>47</v>
      </c>
      <c r="C4" s="52"/>
      <c r="D4" s="51" t="s">
        <v>44</v>
      </c>
      <c r="E4" s="52"/>
      <c r="F4" s="53" t="s">
        <v>29</v>
      </c>
      <c r="G4" s="54"/>
    </row>
    <row r="5" spans="1:7" ht="24" thickBot="1">
      <c r="A5" s="57"/>
      <c r="B5" s="19" t="s">
        <v>2</v>
      </c>
      <c r="C5" s="11" t="s">
        <v>3</v>
      </c>
      <c r="D5" s="19" t="s">
        <v>2</v>
      </c>
      <c r="E5" s="11" t="s">
        <v>3</v>
      </c>
      <c r="F5" s="19" t="s">
        <v>2</v>
      </c>
      <c r="G5" s="11" t="s">
        <v>3</v>
      </c>
    </row>
    <row r="6" spans="1:7" ht="21">
      <c r="A6" s="20" t="s">
        <v>4</v>
      </c>
      <c r="B6" s="15">
        <v>514</v>
      </c>
      <c r="C6" s="21"/>
      <c r="D6" s="22">
        <v>513</v>
      </c>
      <c r="E6" s="23"/>
      <c r="F6" s="24">
        <f>B6-D6</f>
        <v>1</v>
      </c>
      <c r="G6" s="25"/>
    </row>
    <row r="7" spans="1:7" ht="21">
      <c r="A7" s="26" t="s">
        <v>5</v>
      </c>
      <c r="B7" s="16">
        <v>1974337</v>
      </c>
      <c r="C7" s="9"/>
      <c r="D7" s="22">
        <v>1969013</v>
      </c>
      <c r="E7" s="27"/>
      <c r="F7" s="28">
        <f>B7-D7</f>
        <v>5324</v>
      </c>
      <c r="G7" s="29"/>
    </row>
    <row r="8" spans="1:7" ht="21">
      <c r="A8" s="26" t="s">
        <v>6</v>
      </c>
      <c r="B8" s="16">
        <v>9234</v>
      </c>
      <c r="C8" s="9"/>
      <c r="D8" s="22">
        <v>9192</v>
      </c>
      <c r="E8" s="27"/>
      <c r="F8" s="28">
        <f>B8-D8</f>
        <v>42</v>
      </c>
      <c r="G8" s="29"/>
    </row>
    <row r="9" spans="1:7" ht="21">
      <c r="A9" s="26" t="s">
        <v>7</v>
      </c>
      <c r="B9" s="17">
        <v>459456.34288323</v>
      </c>
      <c r="C9" s="9"/>
      <c r="D9" s="30">
        <v>455097.1932655601</v>
      </c>
      <c r="E9" s="27"/>
      <c r="F9" s="43">
        <f>B9-D9</f>
        <v>4359.149617669929</v>
      </c>
      <c r="G9" s="29"/>
    </row>
    <row r="10" spans="1:7" ht="21">
      <c r="A10" s="26" t="s">
        <v>8</v>
      </c>
      <c r="B10" s="17"/>
      <c r="C10" s="9"/>
      <c r="D10" s="30"/>
      <c r="E10" s="27"/>
      <c r="F10" s="31"/>
      <c r="G10" s="29"/>
    </row>
    <row r="11" spans="1:7" ht="21">
      <c r="A11" s="26" t="s">
        <v>9</v>
      </c>
      <c r="B11" s="17"/>
      <c r="C11" s="9"/>
      <c r="D11" s="30"/>
      <c r="E11" s="27"/>
      <c r="F11" s="31"/>
      <c r="G11" s="29"/>
    </row>
    <row r="12" spans="1:7" ht="21">
      <c r="A12" s="26" t="s">
        <v>10</v>
      </c>
      <c r="B12" s="17">
        <v>51318.69715163001</v>
      </c>
      <c r="C12" s="9">
        <f>B12*100/B25</f>
        <v>11.16943926153884</v>
      </c>
      <c r="D12" s="17">
        <v>51998.594432139995</v>
      </c>
      <c r="E12" s="27">
        <f>D12*100/D25</f>
        <v>11.425821824789322</v>
      </c>
      <c r="F12" s="31">
        <f aca="true" t="shared" si="0" ref="F12:F25">B12-D12</f>
        <v>-679.8972805099838</v>
      </c>
      <c r="G12" s="29">
        <f aca="true" t="shared" si="1" ref="G12:G25">F12*100/D12</f>
        <v>-1.3075301129480987</v>
      </c>
    </row>
    <row r="13" spans="1:7" ht="21">
      <c r="A13" s="26" t="s">
        <v>11</v>
      </c>
      <c r="B13" s="17">
        <v>16.081725</v>
      </c>
      <c r="C13" s="9">
        <f>B13*100/B25</f>
        <v>0.003500163889148253</v>
      </c>
      <c r="D13" s="17">
        <v>18.15165</v>
      </c>
      <c r="E13" s="27">
        <f>D13*100/D25</f>
        <v>0.0039885216319952305</v>
      </c>
      <c r="F13" s="31">
        <f t="shared" si="0"/>
        <v>-2.0699250000000013</v>
      </c>
      <c r="G13" s="29">
        <f t="shared" si="1"/>
        <v>-11.40350877192983</v>
      </c>
    </row>
    <row r="14" spans="1:7" ht="21">
      <c r="A14" s="26" t="s">
        <v>12</v>
      </c>
      <c r="B14" s="17">
        <v>89945.03712640001</v>
      </c>
      <c r="C14" s="9">
        <f>B14*100/B25</f>
        <v>19.576405575765303</v>
      </c>
      <c r="D14" s="17">
        <v>91479.9524374</v>
      </c>
      <c r="E14" s="27">
        <f>D14*100/D25</f>
        <v>20.101190205323743</v>
      </c>
      <c r="F14" s="31">
        <f t="shared" si="0"/>
        <v>-1534.9153109999897</v>
      </c>
      <c r="G14" s="29">
        <f t="shared" si="1"/>
        <v>-1.6778706919970654</v>
      </c>
    </row>
    <row r="15" spans="1:7" ht="21">
      <c r="A15" s="26" t="s">
        <v>13</v>
      </c>
      <c r="B15" s="17">
        <v>14765.703470170003</v>
      </c>
      <c r="C15" s="9">
        <f>B15*100/B25</f>
        <v>3.2137337309374523</v>
      </c>
      <c r="D15" s="17">
        <v>14105.573172299999</v>
      </c>
      <c r="E15" s="27">
        <f>D15*100/D25</f>
        <v>3.099463890577999</v>
      </c>
      <c r="F15" s="31">
        <f t="shared" si="0"/>
        <v>660.1302978700041</v>
      </c>
      <c r="G15" s="29">
        <f t="shared" si="1"/>
        <v>4.679925372804726</v>
      </c>
    </row>
    <row r="16" spans="1:7" ht="21">
      <c r="A16" s="26" t="s">
        <v>14</v>
      </c>
      <c r="B16" s="17">
        <v>24.13925</v>
      </c>
      <c r="C16" s="9">
        <f>B16*100/B25</f>
        <v>0.005253872402439538</v>
      </c>
      <c r="D16" s="17">
        <v>25.052345000000003</v>
      </c>
      <c r="E16" s="27">
        <f>D16*100/D25</f>
        <v>0.005504833993863234</v>
      </c>
      <c r="F16" s="31">
        <f t="shared" si="0"/>
        <v>-0.913095000000002</v>
      </c>
      <c r="G16" s="29">
        <f t="shared" si="1"/>
        <v>-3.6447486253282952</v>
      </c>
    </row>
    <row r="17" spans="1:7" ht="21">
      <c r="A17" s="32" t="s">
        <v>15</v>
      </c>
      <c r="B17" s="17">
        <v>210272.87250872998</v>
      </c>
      <c r="C17" s="9">
        <f>B17*100/B25</f>
        <v>45.76558268609438</v>
      </c>
      <c r="D17" s="17">
        <v>196786.43042180996</v>
      </c>
      <c r="E17" s="27">
        <f>D17*100/D25</f>
        <v>43.24052825062809</v>
      </c>
      <c r="F17" s="31">
        <f t="shared" si="0"/>
        <v>13486.442086920026</v>
      </c>
      <c r="G17" s="29">
        <f t="shared" si="1"/>
        <v>6.853339459439331</v>
      </c>
    </row>
    <row r="18" spans="1:7" ht="21">
      <c r="A18" s="26" t="s">
        <v>16</v>
      </c>
      <c r="B18" s="17">
        <v>3.12899965</v>
      </c>
      <c r="C18" s="9">
        <f>B18*100/B25</f>
        <v>0.0006810221903488291</v>
      </c>
      <c r="D18" s="17">
        <v>3.19619973</v>
      </c>
      <c r="E18" s="27">
        <f>D18*100/D25</f>
        <v>0.000702311457265996</v>
      </c>
      <c r="F18" s="31">
        <f t="shared" si="0"/>
        <v>-0.0672000800000001</v>
      </c>
      <c r="G18" s="29">
        <f t="shared" si="1"/>
        <v>-2.1024993954304634</v>
      </c>
    </row>
    <row r="19" spans="1:7" ht="21">
      <c r="A19" s="26" t="s">
        <v>17</v>
      </c>
      <c r="B19" s="17">
        <v>394.35441104</v>
      </c>
      <c r="C19" s="9">
        <f>B19*100/B25</f>
        <v>0.08583065989802308</v>
      </c>
      <c r="D19" s="17">
        <v>406.41661142</v>
      </c>
      <c r="E19" s="27">
        <f>D19*100/D25</f>
        <v>0.08930325597126816</v>
      </c>
      <c r="F19" s="31">
        <f t="shared" si="0"/>
        <v>-12.062200379999979</v>
      </c>
      <c r="G19" s="29">
        <f t="shared" si="1"/>
        <v>-2.967939803901035</v>
      </c>
    </row>
    <row r="20" spans="1:7" ht="21">
      <c r="A20" s="26" t="s">
        <v>18</v>
      </c>
      <c r="B20" s="17">
        <v>366740.01464262005</v>
      </c>
      <c r="C20" s="9">
        <f>B20*100/B25</f>
        <v>79.82042697271595</v>
      </c>
      <c r="D20" s="17">
        <v>354823.3672697999</v>
      </c>
      <c r="E20" s="27">
        <f>D20*100/D25</f>
        <v>77.96650309437354</v>
      </c>
      <c r="F20" s="31">
        <f t="shared" si="0"/>
        <v>11916.647372820124</v>
      </c>
      <c r="G20" s="29">
        <f t="shared" si="1"/>
        <v>3.35847310860983</v>
      </c>
    </row>
    <row r="21" spans="1:7" ht="21">
      <c r="A21" s="33" t="s">
        <v>19</v>
      </c>
      <c r="B21" s="17">
        <v>95624.96151707</v>
      </c>
      <c r="C21" s="9">
        <f>B21*100/B25</f>
        <v>20.812632799232656</v>
      </c>
      <c r="D21" s="17">
        <v>105082.19512973</v>
      </c>
      <c r="E21" s="27">
        <f>D21*100/D25</f>
        <v>23.09005563750248</v>
      </c>
      <c r="F21" s="31">
        <f t="shared" si="0"/>
        <v>-9457.233612659998</v>
      </c>
      <c r="G21" s="29">
        <f t="shared" si="1"/>
        <v>-8.999843980214251</v>
      </c>
    </row>
    <row r="22" spans="1:7" ht="21">
      <c r="A22" s="26" t="s">
        <v>20</v>
      </c>
      <c r="B22" s="17">
        <v>16.967743740000003</v>
      </c>
      <c r="C22" s="9">
        <f>B22*100/B25</f>
        <v>0.0036930045700364444</v>
      </c>
      <c r="D22" s="17">
        <v>16.882525740000002</v>
      </c>
      <c r="E22" s="27">
        <f>D22*100/D25</f>
        <v>0.0037096527928153246</v>
      </c>
      <c r="F22" s="31">
        <f t="shared" si="0"/>
        <v>0.08521800000000113</v>
      </c>
      <c r="G22" s="29">
        <f t="shared" si="1"/>
        <v>0.5047704431931825</v>
      </c>
    </row>
    <row r="23" spans="1:7" ht="21">
      <c r="A23" s="26" t="s">
        <v>21</v>
      </c>
      <c r="B23" s="17">
        <v>3135.3760576799996</v>
      </c>
      <c r="C23" s="9">
        <f>B23*100/B25</f>
        <v>0.6824100061399847</v>
      </c>
      <c r="D23" s="17">
        <v>4391.2676904499995</v>
      </c>
      <c r="E23" s="27">
        <f>D23*100/D25</f>
        <v>0.9649076626775835</v>
      </c>
      <c r="F23" s="31">
        <f t="shared" si="0"/>
        <v>-1255.89163277</v>
      </c>
      <c r="G23" s="29">
        <f t="shared" si="1"/>
        <v>-28.599751172110874</v>
      </c>
    </row>
    <row r="24" spans="1:7" ht="21.75" thickBot="1">
      <c r="A24" s="34" t="s">
        <v>22</v>
      </c>
      <c r="B24" s="18">
        <v>-6060.97707788</v>
      </c>
      <c r="C24" s="10">
        <f>B24*100/B25</f>
        <v>-1.3191627826586312</v>
      </c>
      <c r="D24" s="18">
        <v>-9216.51935016</v>
      </c>
      <c r="E24" s="27">
        <f>D24*100/D25</f>
        <v>-2.0251760473464278</v>
      </c>
      <c r="F24" s="31">
        <f t="shared" si="0"/>
        <v>3155.5422722800004</v>
      </c>
      <c r="G24" s="29">
        <f t="shared" si="1"/>
        <v>-34.2378955915198</v>
      </c>
    </row>
    <row r="25" spans="1:7" ht="24" thickBot="1">
      <c r="A25" s="5" t="s">
        <v>23</v>
      </c>
      <c r="B25" s="35">
        <f>B20+B21+B22+B23+B24</f>
        <v>459456.34288323007</v>
      </c>
      <c r="C25" s="36">
        <f>B25*100/B25</f>
        <v>100</v>
      </c>
      <c r="D25" s="39">
        <f>SUM(D20:D24)</f>
        <v>455097.19326555997</v>
      </c>
      <c r="E25" s="40">
        <v>100</v>
      </c>
      <c r="F25" s="41">
        <f t="shared" si="0"/>
        <v>4359.149617670104</v>
      </c>
      <c r="G25" s="41">
        <f t="shared" si="1"/>
        <v>0.9578502531274539</v>
      </c>
    </row>
    <row r="26" spans="1:60" ht="16.5" customHeight="1">
      <c r="A26" s="6"/>
      <c r="B26" s="7"/>
      <c r="C26" s="7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</row>
    <row r="27" spans="1:60" ht="23.25">
      <c r="A27" s="8" t="s">
        <v>24</v>
      </c>
      <c r="B27" s="46"/>
      <c r="C27" s="46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</row>
    <row r="28" spans="1:60" ht="23.25">
      <c r="A28" s="8" t="s">
        <v>25</v>
      </c>
      <c r="B28" s="46"/>
      <c r="C28" s="46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</row>
    <row r="29" spans="1:6" ht="22.5">
      <c r="A29" s="42" t="s">
        <v>48</v>
      </c>
      <c r="B29" s="45"/>
      <c r="C29" s="47"/>
      <c r="F29" s="37"/>
    </row>
    <row r="30" spans="2:3" ht="21">
      <c r="B30" s="48"/>
      <c r="C30" s="49"/>
    </row>
    <row r="32" spans="1:2" ht="21">
      <c r="A32" s="1"/>
      <c r="B32" s="47"/>
    </row>
    <row r="33" spans="1:7" ht="22.5">
      <c r="A33" s="1"/>
      <c r="B33" s="49"/>
      <c r="F33" s="44"/>
      <c r="G33" s="44"/>
    </row>
    <row r="34" ht="21.75">
      <c r="A34" s="8"/>
    </row>
    <row r="35" ht="21.75">
      <c r="A35" s="8"/>
    </row>
    <row r="36" spans="1:5" ht="21.75">
      <c r="A36" s="8"/>
      <c r="D36" s="4"/>
      <c r="E36" s="4"/>
    </row>
    <row r="37" spans="4:5" ht="21">
      <c r="D37" s="4"/>
      <c r="E37" s="4"/>
    </row>
    <row r="38" spans="4:5" ht="21">
      <c r="D38" s="4"/>
      <c r="E38" s="4"/>
    </row>
    <row r="39" spans="4:5" ht="21">
      <c r="D39" s="4"/>
      <c r="E39" s="4"/>
    </row>
    <row r="40" spans="4:5" ht="21">
      <c r="D40" s="4"/>
      <c r="E40" s="4"/>
    </row>
    <row r="41" spans="4:5" ht="21">
      <c r="D41" s="4"/>
      <c r="E41" s="4"/>
    </row>
    <row r="42" spans="4:5" ht="21">
      <c r="D42" s="4"/>
      <c r="E42" s="4"/>
    </row>
    <row r="43" spans="4:5" ht="21">
      <c r="D43" s="4"/>
      <c r="E43" s="4"/>
    </row>
    <row r="44" spans="4:5" ht="21">
      <c r="D44" s="4"/>
      <c r="E44" s="4"/>
    </row>
    <row r="45" spans="4:5" ht="21">
      <c r="D45" s="4"/>
      <c r="E45" s="4"/>
    </row>
    <row r="46" spans="4:5" ht="21">
      <c r="D46" s="4"/>
      <c r="E46" s="4"/>
    </row>
    <row r="47" spans="4:5" ht="21">
      <c r="D47" s="4"/>
      <c r="E47" s="4"/>
    </row>
    <row r="48" spans="4:5" ht="21">
      <c r="D48" s="4"/>
      <c r="E48" s="4"/>
    </row>
    <row r="49" spans="4:5" ht="21">
      <c r="D49" s="4"/>
      <c r="E49" s="4"/>
    </row>
    <row r="50" spans="4:5" ht="21">
      <c r="D50" s="4"/>
      <c r="E50" s="4"/>
    </row>
    <row r="51" spans="4:5" ht="21">
      <c r="D51" s="4"/>
      <c r="E51" s="4"/>
    </row>
    <row r="52" spans="4:5" ht="21">
      <c r="D52" s="4"/>
      <c r="E52" s="4"/>
    </row>
    <row r="53" spans="4:5" ht="21">
      <c r="D53" s="4"/>
      <c r="E53" s="4"/>
    </row>
    <row r="54" spans="4:5" ht="21">
      <c r="D54" s="4"/>
      <c r="E54" s="4"/>
    </row>
    <row r="55" spans="4:5" ht="21">
      <c r="D55" s="4"/>
      <c r="E55" s="4"/>
    </row>
    <row r="56" spans="4:5" ht="21">
      <c r="D56" s="4"/>
      <c r="E56" s="4"/>
    </row>
    <row r="57" spans="4:5" ht="21">
      <c r="D57" s="4"/>
      <c r="E57" s="4"/>
    </row>
    <row r="58" spans="4:5" ht="21">
      <c r="D58" s="4"/>
      <c r="E58" s="4"/>
    </row>
    <row r="59" spans="4:5" ht="21">
      <c r="D59" s="4"/>
      <c r="E59" s="4"/>
    </row>
    <row r="60" spans="4:5" ht="21">
      <c r="D60" s="4"/>
      <c r="E60" s="4"/>
    </row>
    <row r="61" spans="4:5" ht="21">
      <c r="D61" s="4"/>
      <c r="E61" s="4"/>
    </row>
    <row r="62" spans="4:5" ht="21">
      <c r="D62" s="4"/>
      <c r="E62" s="4"/>
    </row>
  </sheetData>
  <mergeCells count="6">
    <mergeCell ref="D4:E4"/>
    <mergeCell ref="F4:G4"/>
    <mergeCell ref="A2:G2"/>
    <mergeCell ref="A1:G1"/>
    <mergeCell ref="A4:A5"/>
    <mergeCell ref="B4:C4"/>
  </mergeCells>
  <printOptions horizontalCentered="1"/>
  <pageMargins left="0.24" right="0.24" top="0.26" bottom="0.16" header="0.5118110236220472" footer="0.16"/>
  <pageSetup fitToHeight="1" fitToWidth="1" horizontalDpi="600" verticalDpi="6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62"/>
  <sheetViews>
    <sheetView zoomScale="75" zoomScaleNormal="75" workbookViewId="0" topLeftCell="A4">
      <selection activeCell="B6" sqref="B6"/>
    </sheetView>
  </sheetViews>
  <sheetFormatPr defaultColWidth="9.140625" defaultRowHeight="21.75"/>
  <cols>
    <col min="1" max="1" width="54.8515625" style="3" customWidth="1"/>
    <col min="2" max="2" width="18.7109375" style="3" customWidth="1"/>
    <col min="3" max="3" width="13.7109375" style="3" customWidth="1"/>
    <col min="4" max="4" width="18.7109375" style="1" customWidth="1"/>
    <col min="5" max="5" width="13.7109375" style="1" customWidth="1"/>
    <col min="6" max="6" width="18.57421875" style="1" customWidth="1"/>
    <col min="7" max="7" width="13.7109375" style="1" customWidth="1"/>
    <col min="8" max="28" width="9.140625" style="1" customWidth="1"/>
    <col min="29" max="16384" width="9.140625" style="1" customWidth="1"/>
  </cols>
  <sheetData>
    <row r="1" spans="1:7" ht="26.25">
      <c r="A1" s="55" t="s">
        <v>0</v>
      </c>
      <c r="B1" s="55"/>
      <c r="C1" s="55"/>
      <c r="D1" s="55"/>
      <c r="E1" s="55"/>
      <c r="F1" s="55"/>
      <c r="G1" s="55"/>
    </row>
    <row r="2" spans="1:7" ht="26.25">
      <c r="A2" s="55" t="s">
        <v>49</v>
      </c>
      <c r="B2" s="55"/>
      <c r="C2" s="55"/>
      <c r="D2" s="55"/>
      <c r="E2" s="55"/>
      <c r="F2" s="55"/>
      <c r="G2" s="55"/>
    </row>
    <row r="3" ht="22.5" thickBot="1">
      <c r="A3" s="2"/>
    </row>
    <row r="4" spans="1:7" ht="26.25" customHeight="1">
      <c r="A4" s="56" t="s">
        <v>1</v>
      </c>
      <c r="B4" s="51" t="s">
        <v>50</v>
      </c>
      <c r="C4" s="52"/>
      <c r="D4" s="51" t="s">
        <v>47</v>
      </c>
      <c r="E4" s="52"/>
      <c r="F4" s="53" t="s">
        <v>29</v>
      </c>
      <c r="G4" s="54"/>
    </row>
    <row r="5" spans="1:7" ht="24" thickBot="1">
      <c r="A5" s="57"/>
      <c r="B5" s="19" t="s">
        <v>2</v>
      </c>
      <c r="C5" s="11" t="s">
        <v>3</v>
      </c>
      <c r="D5" s="19" t="s">
        <v>2</v>
      </c>
      <c r="E5" s="11" t="s">
        <v>3</v>
      </c>
      <c r="F5" s="19" t="s">
        <v>2</v>
      </c>
      <c r="G5" s="11" t="s">
        <v>3</v>
      </c>
    </row>
    <row r="6" spans="1:7" ht="21">
      <c r="A6" s="20" t="s">
        <v>4</v>
      </c>
      <c r="B6" s="15">
        <v>514</v>
      </c>
      <c r="C6" s="21"/>
      <c r="D6" s="22">
        <v>514</v>
      </c>
      <c r="E6" s="23"/>
      <c r="F6" s="24">
        <f>B6-D6</f>
        <v>0</v>
      </c>
      <c r="G6" s="25"/>
    </row>
    <row r="7" spans="1:7" ht="21">
      <c r="A7" s="26" t="s">
        <v>5</v>
      </c>
      <c r="B7" s="16">
        <v>1981117</v>
      </c>
      <c r="C7" s="9"/>
      <c r="D7" s="22">
        <v>1974337</v>
      </c>
      <c r="E7" s="27"/>
      <c r="F7" s="28">
        <f>B7-D7</f>
        <v>6780</v>
      </c>
      <c r="G7" s="29"/>
    </row>
    <row r="8" spans="1:7" ht="21">
      <c r="A8" s="26" t="s">
        <v>6</v>
      </c>
      <c r="B8" s="16">
        <v>9367</v>
      </c>
      <c r="C8" s="9"/>
      <c r="D8" s="22">
        <v>9234</v>
      </c>
      <c r="E8" s="27"/>
      <c r="F8" s="28">
        <f>B8-D8</f>
        <v>133</v>
      </c>
      <c r="G8" s="29"/>
    </row>
    <row r="9" spans="1:7" ht="21">
      <c r="A9" s="26" t="s">
        <v>7</v>
      </c>
      <c r="B9" s="17">
        <v>455391.86202276003</v>
      </c>
      <c r="C9" s="9"/>
      <c r="D9" s="30">
        <v>459456.34288323</v>
      </c>
      <c r="E9" s="27"/>
      <c r="F9" s="43">
        <f>B9-D9</f>
        <v>-4064.4808604699792</v>
      </c>
      <c r="G9" s="29"/>
    </row>
    <row r="10" spans="1:7" ht="21">
      <c r="A10" s="26" t="s">
        <v>8</v>
      </c>
      <c r="B10" s="17"/>
      <c r="C10" s="9"/>
      <c r="D10" s="30"/>
      <c r="E10" s="27"/>
      <c r="F10" s="31"/>
      <c r="G10" s="29"/>
    </row>
    <row r="11" spans="1:7" ht="21">
      <c r="A11" s="26" t="s">
        <v>9</v>
      </c>
      <c r="B11" s="17"/>
      <c r="C11" s="9"/>
      <c r="D11" s="30"/>
      <c r="E11" s="27"/>
      <c r="F11" s="31"/>
      <c r="G11" s="29"/>
    </row>
    <row r="12" spans="1:7" ht="21">
      <c r="A12" s="26" t="s">
        <v>10</v>
      </c>
      <c r="B12" s="17">
        <v>51641.230645200005</v>
      </c>
      <c r="C12" s="9">
        <f>B12*100/B25</f>
        <v>11.339954652641337</v>
      </c>
      <c r="D12" s="17">
        <v>51318.69715163001</v>
      </c>
      <c r="E12" s="27">
        <f>D12*100/D25</f>
        <v>11.16943926153884</v>
      </c>
      <c r="F12" s="31">
        <f aca="true" t="shared" si="0" ref="F12:F25">B12-D12</f>
        <v>322.5334935699939</v>
      </c>
      <c r="G12" s="29">
        <f aca="true" t="shared" si="1" ref="G12:G25">F12*100/D12</f>
        <v>0.6284911961365905</v>
      </c>
    </row>
    <row r="13" spans="1:7" ht="21">
      <c r="A13" s="26" t="s">
        <v>11</v>
      </c>
      <c r="B13" s="17">
        <v>13.3749</v>
      </c>
      <c r="C13" s="9">
        <f>B13*100/B25</f>
        <v>0.002937009005956179</v>
      </c>
      <c r="D13" s="17">
        <v>16.081725</v>
      </c>
      <c r="E13" s="27">
        <f>D13*100/D25</f>
        <v>0.003500163889148253</v>
      </c>
      <c r="F13" s="31">
        <f t="shared" si="0"/>
        <v>-2.7068249999999985</v>
      </c>
      <c r="G13" s="29">
        <f t="shared" si="1"/>
        <v>-16.83168316831682</v>
      </c>
    </row>
    <row r="14" spans="1:7" ht="21">
      <c r="A14" s="26" t="s">
        <v>12</v>
      </c>
      <c r="B14" s="17">
        <v>91037.17187459003</v>
      </c>
      <c r="C14" s="9">
        <f>B14*100/B25</f>
        <v>19.99095273029716</v>
      </c>
      <c r="D14" s="17">
        <v>89945.03712640001</v>
      </c>
      <c r="E14" s="27">
        <f>D14*100/D25</f>
        <v>19.576405575765303</v>
      </c>
      <c r="F14" s="31">
        <f t="shared" si="0"/>
        <v>1092.1347481900157</v>
      </c>
      <c r="G14" s="29">
        <f t="shared" si="1"/>
        <v>1.2142245787894175</v>
      </c>
    </row>
    <row r="15" spans="1:7" ht="21">
      <c r="A15" s="26" t="s">
        <v>13</v>
      </c>
      <c r="B15" s="17">
        <v>14870.613096719999</v>
      </c>
      <c r="C15" s="9">
        <f>B15*100/B25</f>
        <v>3.2654542904363053</v>
      </c>
      <c r="D15" s="17">
        <v>14765.703470170003</v>
      </c>
      <c r="E15" s="27">
        <f>D15*100/D25</f>
        <v>3.2137337309374523</v>
      </c>
      <c r="F15" s="31">
        <f t="shared" si="0"/>
        <v>104.90962654999566</v>
      </c>
      <c r="G15" s="29">
        <f t="shared" si="1"/>
        <v>0.7104952822731161</v>
      </c>
    </row>
    <row r="16" spans="1:7" ht="21">
      <c r="A16" s="26" t="s">
        <v>14</v>
      </c>
      <c r="B16" s="17">
        <v>21.976300000000002</v>
      </c>
      <c r="C16" s="9">
        <f>B16*100/B25</f>
        <v>0.0048257998951464895</v>
      </c>
      <c r="D16" s="17">
        <v>24.13925</v>
      </c>
      <c r="E16" s="27">
        <f>D16*100/D25</f>
        <v>0.005253872402439538</v>
      </c>
      <c r="F16" s="31">
        <f t="shared" si="0"/>
        <v>-2.1629499999999986</v>
      </c>
      <c r="G16" s="29">
        <f t="shared" si="1"/>
        <v>-8.96030324057292</v>
      </c>
    </row>
    <row r="17" spans="1:7" ht="21">
      <c r="A17" s="32" t="s">
        <v>15</v>
      </c>
      <c r="B17" s="17">
        <v>211785.91513289</v>
      </c>
      <c r="C17" s="9">
        <f>B17*100/B25</f>
        <v>46.50630210917232</v>
      </c>
      <c r="D17" s="17">
        <v>210272.87250872998</v>
      </c>
      <c r="E17" s="27">
        <f>D17*100/D25</f>
        <v>45.76558268609438</v>
      </c>
      <c r="F17" s="31">
        <f t="shared" si="0"/>
        <v>1513.042624160007</v>
      </c>
      <c r="G17" s="29">
        <f t="shared" si="1"/>
        <v>0.7195614945989715</v>
      </c>
    </row>
    <row r="18" spans="1:7" ht="21">
      <c r="A18" s="26" t="s">
        <v>16</v>
      </c>
      <c r="B18" s="17">
        <v>3.1169995800000003</v>
      </c>
      <c r="C18" s="9">
        <f>B18*100/B25</f>
        <v>0.0006844653670697821</v>
      </c>
      <c r="D18" s="17">
        <v>3.12899965</v>
      </c>
      <c r="E18" s="27">
        <f>D18*100/D25</f>
        <v>0.0006810221903488291</v>
      </c>
      <c r="F18" s="31">
        <f t="shared" si="0"/>
        <v>-0.012000069999999585</v>
      </c>
      <c r="G18" s="29">
        <f t="shared" si="1"/>
        <v>-0.3835113883761408</v>
      </c>
    </row>
    <row r="19" spans="1:7" ht="21">
      <c r="A19" s="26" t="s">
        <v>17</v>
      </c>
      <c r="B19" s="17">
        <v>393.33941100000004</v>
      </c>
      <c r="C19" s="9">
        <f>B19*100/B25</f>
        <v>0.08637383401031028</v>
      </c>
      <c r="D19" s="17">
        <v>394.35441104</v>
      </c>
      <c r="E19" s="27">
        <f>D19*100/D25</f>
        <v>0.08583065989802308</v>
      </c>
      <c r="F19" s="31">
        <f t="shared" si="0"/>
        <v>-1.0150000399999612</v>
      </c>
      <c r="G19" s="29">
        <f t="shared" si="1"/>
        <v>-0.25738270235729865</v>
      </c>
    </row>
    <row r="20" spans="1:7" ht="21">
      <c r="A20" s="26" t="s">
        <v>18</v>
      </c>
      <c r="B20" s="17">
        <v>369766.73835998005</v>
      </c>
      <c r="C20" s="9">
        <f>B20*100/B25</f>
        <v>81.19748489082562</v>
      </c>
      <c r="D20" s="17">
        <v>366740.01464262005</v>
      </c>
      <c r="E20" s="27">
        <f>D20*100/D25</f>
        <v>79.82042697271595</v>
      </c>
      <c r="F20" s="31">
        <f t="shared" si="0"/>
        <v>3026.7237173600006</v>
      </c>
      <c r="G20" s="29">
        <f t="shared" si="1"/>
        <v>0.8253050107743152</v>
      </c>
    </row>
    <row r="21" spans="1:7" ht="21">
      <c r="A21" s="33" t="s">
        <v>19</v>
      </c>
      <c r="B21" s="17">
        <v>88086.27940023</v>
      </c>
      <c r="C21" s="9">
        <f>B21*100/B25</f>
        <v>19.342963005304547</v>
      </c>
      <c r="D21" s="17">
        <v>95624.96151707</v>
      </c>
      <c r="E21" s="27">
        <f>D21*100/D25</f>
        <v>20.812632799232656</v>
      </c>
      <c r="F21" s="31">
        <f t="shared" si="0"/>
        <v>-7538.682116839991</v>
      </c>
      <c r="G21" s="29">
        <f t="shared" si="1"/>
        <v>-7.8835923144337805</v>
      </c>
    </row>
    <row r="22" spans="1:7" ht="21">
      <c r="A22" s="26" t="s">
        <v>20</v>
      </c>
      <c r="B22" s="17">
        <v>14.04089867</v>
      </c>
      <c r="C22" s="9">
        <f>B22*100/B25</f>
        <v>0.0030832563866277983</v>
      </c>
      <c r="D22" s="17">
        <v>16.967743740000003</v>
      </c>
      <c r="E22" s="27">
        <f>D22*100/D25</f>
        <v>0.0036930045700364444</v>
      </c>
      <c r="F22" s="31">
        <f t="shared" si="0"/>
        <v>-2.9268450700000024</v>
      </c>
      <c r="G22" s="29">
        <f t="shared" si="1"/>
        <v>-17.249465308108206</v>
      </c>
    </row>
    <row r="23" spans="1:7" ht="21">
      <c r="A23" s="26" t="s">
        <v>21</v>
      </c>
      <c r="B23" s="17">
        <v>2423.96116691</v>
      </c>
      <c r="C23" s="9">
        <f>B23*100/B25</f>
        <v>0.5322802994641245</v>
      </c>
      <c r="D23" s="17">
        <v>3135.3760576799996</v>
      </c>
      <c r="E23" s="27">
        <f>D23*100/D25</f>
        <v>0.6824100061399847</v>
      </c>
      <c r="F23" s="31">
        <f t="shared" si="0"/>
        <v>-711.4148907699996</v>
      </c>
      <c r="G23" s="29">
        <f t="shared" si="1"/>
        <v>-22.689938230133908</v>
      </c>
    </row>
    <row r="24" spans="1:7" ht="21.75" thickBot="1">
      <c r="A24" s="34" t="s">
        <v>22</v>
      </c>
      <c r="B24" s="18">
        <v>-4899.15780303</v>
      </c>
      <c r="C24" s="10">
        <f>B24*100/B25</f>
        <v>-1.0758114519809192</v>
      </c>
      <c r="D24" s="18">
        <v>-6060.97707788</v>
      </c>
      <c r="E24" s="27">
        <f>D24*100/D25</f>
        <v>-1.3191627826586312</v>
      </c>
      <c r="F24" s="31">
        <f t="shared" si="0"/>
        <v>1161.8192748500005</v>
      </c>
      <c r="G24" s="29">
        <f t="shared" si="1"/>
        <v>-19.168844559570253</v>
      </c>
    </row>
    <row r="25" spans="1:7" ht="24" thickBot="1">
      <c r="A25" s="5" t="s">
        <v>23</v>
      </c>
      <c r="B25" s="35">
        <f>B20+B21+B22+B23+B24</f>
        <v>455391.8620227601</v>
      </c>
      <c r="C25" s="36">
        <f>B25*100/B25</f>
        <v>100</v>
      </c>
      <c r="D25" s="39">
        <f>SUM(D20:D24)</f>
        <v>459456.34288323007</v>
      </c>
      <c r="E25" s="40">
        <v>100</v>
      </c>
      <c r="F25" s="41">
        <f t="shared" si="0"/>
        <v>-4064.4808604699792</v>
      </c>
      <c r="G25" s="41">
        <f t="shared" si="1"/>
        <v>-0.8846283054803662</v>
      </c>
    </row>
    <row r="26" spans="1:60" ht="16.5" customHeight="1">
      <c r="A26" s="6"/>
      <c r="B26" s="7"/>
      <c r="C26" s="7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</row>
    <row r="27" spans="1:60" ht="23.25">
      <c r="A27" s="8" t="s">
        <v>24</v>
      </c>
      <c r="B27" s="46"/>
      <c r="C27" s="46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</row>
    <row r="28" spans="1:60" ht="23.25">
      <c r="A28" s="8" t="s">
        <v>25</v>
      </c>
      <c r="B28" s="46"/>
      <c r="C28" s="46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</row>
    <row r="29" spans="1:6" ht="22.5">
      <c r="A29" s="42" t="s">
        <v>51</v>
      </c>
      <c r="B29" s="45"/>
      <c r="C29" s="47"/>
      <c r="F29" s="37"/>
    </row>
    <row r="30" spans="2:3" ht="21">
      <c r="B30" s="48"/>
      <c r="C30" s="49"/>
    </row>
    <row r="32" spans="1:2" ht="21">
      <c r="A32" s="1"/>
      <c r="B32" s="47"/>
    </row>
    <row r="33" spans="1:7" ht="22.5">
      <c r="A33" s="1"/>
      <c r="B33" s="49"/>
      <c r="F33" s="44"/>
      <c r="G33" s="44"/>
    </row>
    <row r="34" ht="21.75">
      <c r="A34" s="8"/>
    </row>
    <row r="35" ht="21.75">
      <c r="A35" s="8"/>
    </row>
    <row r="36" spans="1:5" ht="21.75">
      <c r="A36" s="8"/>
      <c r="D36" s="4"/>
      <c r="E36" s="4"/>
    </row>
    <row r="37" spans="4:5" ht="21">
      <c r="D37" s="4"/>
      <c r="E37" s="4"/>
    </row>
    <row r="38" spans="4:5" ht="21">
      <c r="D38" s="4"/>
      <c r="E38" s="4"/>
    </row>
    <row r="39" spans="4:5" ht="21">
      <c r="D39" s="4"/>
      <c r="E39" s="4"/>
    </row>
    <row r="40" spans="4:5" ht="21">
      <c r="D40" s="4"/>
      <c r="E40" s="4"/>
    </row>
    <row r="41" spans="4:5" ht="21">
      <c r="D41" s="4"/>
      <c r="E41" s="4"/>
    </row>
    <row r="42" spans="4:5" ht="21">
      <c r="D42" s="4"/>
      <c r="E42" s="4"/>
    </row>
    <row r="43" spans="4:5" ht="21">
      <c r="D43" s="4"/>
      <c r="E43" s="4"/>
    </row>
    <row r="44" spans="4:5" ht="21">
      <c r="D44" s="4"/>
      <c r="E44" s="4"/>
    </row>
    <row r="45" spans="4:5" ht="21">
      <c r="D45" s="4"/>
      <c r="E45" s="4"/>
    </row>
    <row r="46" spans="4:5" ht="21">
      <c r="D46" s="4"/>
      <c r="E46" s="4"/>
    </row>
    <row r="47" spans="4:5" ht="21">
      <c r="D47" s="4"/>
      <c r="E47" s="4"/>
    </row>
    <row r="48" spans="4:5" ht="21">
      <c r="D48" s="4"/>
      <c r="E48" s="4"/>
    </row>
    <row r="49" spans="4:5" ht="21">
      <c r="D49" s="4"/>
      <c r="E49" s="4"/>
    </row>
    <row r="50" spans="4:5" ht="21">
      <c r="D50" s="4"/>
      <c r="E50" s="4"/>
    </row>
    <row r="51" spans="4:5" ht="21">
      <c r="D51" s="4"/>
      <c r="E51" s="4"/>
    </row>
    <row r="52" spans="4:5" ht="21">
      <c r="D52" s="4"/>
      <c r="E52" s="4"/>
    </row>
    <row r="53" spans="4:5" ht="21">
      <c r="D53" s="4"/>
      <c r="E53" s="4"/>
    </row>
    <row r="54" spans="4:5" ht="21">
      <c r="D54" s="4"/>
      <c r="E54" s="4"/>
    </row>
    <row r="55" spans="4:5" ht="21">
      <c r="D55" s="4"/>
      <c r="E55" s="4"/>
    </row>
    <row r="56" spans="4:5" ht="21">
      <c r="D56" s="4"/>
      <c r="E56" s="4"/>
    </row>
    <row r="57" spans="4:5" ht="21">
      <c r="D57" s="4"/>
      <c r="E57" s="4"/>
    </row>
    <row r="58" spans="4:5" ht="21">
      <c r="D58" s="4"/>
      <c r="E58" s="4"/>
    </row>
    <row r="59" spans="4:5" ht="21">
      <c r="D59" s="4"/>
      <c r="E59" s="4"/>
    </row>
    <row r="60" spans="4:5" ht="21">
      <c r="D60" s="4"/>
      <c r="E60" s="4"/>
    </row>
    <row r="61" spans="4:5" ht="21">
      <c r="D61" s="4"/>
      <c r="E61" s="4"/>
    </row>
    <row r="62" spans="4:5" ht="21">
      <c r="D62" s="4"/>
      <c r="E62" s="4"/>
    </row>
  </sheetData>
  <mergeCells count="6">
    <mergeCell ref="D4:E4"/>
    <mergeCell ref="F4:G4"/>
    <mergeCell ref="A2:G2"/>
    <mergeCell ref="A1:G1"/>
    <mergeCell ref="A4:A5"/>
    <mergeCell ref="B4:C4"/>
  </mergeCells>
  <printOptions horizontalCentered="1"/>
  <pageMargins left="0.24" right="0.24" top="0.26" bottom="0.16" header="0.5118110236220472" footer="0.16"/>
  <pageSetup fitToHeight="1" fitToWidth="1"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62"/>
  <sheetViews>
    <sheetView zoomScale="75" zoomScaleNormal="75" workbookViewId="0" topLeftCell="A1">
      <selection activeCell="D4" sqref="D4:E4"/>
    </sheetView>
  </sheetViews>
  <sheetFormatPr defaultColWidth="9.140625" defaultRowHeight="21.75"/>
  <cols>
    <col min="1" max="1" width="54.8515625" style="3" customWidth="1"/>
    <col min="2" max="2" width="18.7109375" style="3" customWidth="1"/>
    <col min="3" max="3" width="13.7109375" style="3" customWidth="1"/>
    <col min="4" max="4" width="18.7109375" style="1" customWidth="1"/>
    <col min="5" max="5" width="13.7109375" style="1" customWidth="1"/>
    <col min="6" max="6" width="18.57421875" style="1" customWidth="1"/>
    <col min="7" max="7" width="13.7109375" style="1" customWidth="1"/>
    <col min="8" max="28" width="9.140625" style="1" customWidth="1"/>
    <col min="29" max="16384" width="9.140625" style="1" customWidth="1"/>
  </cols>
  <sheetData>
    <row r="1" spans="1:7" ht="26.25">
      <c r="A1" s="55" t="s">
        <v>0</v>
      </c>
      <c r="B1" s="55"/>
      <c r="C1" s="55"/>
      <c r="D1" s="55"/>
      <c r="E1" s="55"/>
      <c r="F1" s="55"/>
      <c r="G1" s="55"/>
    </row>
    <row r="2" spans="1:7" ht="26.25">
      <c r="A2" s="55" t="s">
        <v>52</v>
      </c>
      <c r="B2" s="55"/>
      <c r="C2" s="55"/>
      <c r="D2" s="55"/>
      <c r="E2" s="55"/>
      <c r="F2" s="55"/>
      <c r="G2" s="55"/>
    </row>
    <row r="3" ht="22.5" thickBot="1">
      <c r="A3" s="2"/>
    </row>
    <row r="4" spans="1:7" ht="26.25" customHeight="1">
      <c r="A4" s="56" t="s">
        <v>1</v>
      </c>
      <c r="B4" s="51" t="s">
        <v>53</v>
      </c>
      <c r="C4" s="52"/>
      <c r="D4" s="51" t="s">
        <v>50</v>
      </c>
      <c r="E4" s="52"/>
      <c r="F4" s="53" t="s">
        <v>29</v>
      </c>
      <c r="G4" s="54"/>
    </row>
    <row r="5" spans="1:7" ht="24" thickBot="1">
      <c r="A5" s="57"/>
      <c r="B5" s="19" t="s">
        <v>2</v>
      </c>
      <c r="C5" s="11" t="s">
        <v>3</v>
      </c>
      <c r="D5" s="19" t="s">
        <v>2</v>
      </c>
      <c r="E5" s="11" t="s">
        <v>3</v>
      </c>
      <c r="F5" s="19" t="s">
        <v>2</v>
      </c>
      <c r="G5" s="11" t="s">
        <v>3</v>
      </c>
    </row>
    <row r="6" spans="1:7" ht="21">
      <c r="A6" s="20" t="s">
        <v>4</v>
      </c>
      <c r="B6" s="15">
        <v>513</v>
      </c>
      <c r="C6" s="21"/>
      <c r="D6" s="22">
        <v>514</v>
      </c>
      <c r="E6" s="23"/>
      <c r="F6" s="24">
        <f>B6-D6</f>
        <v>-1</v>
      </c>
      <c r="G6" s="25"/>
    </row>
    <row r="7" spans="1:7" ht="21">
      <c r="A7" s="26" t="s">
        <v>5</v>
      </c>
      <c r="B7" s="16">
        <v>1981547</v>
      </c>
      <c r="C7" s="9"/>
      <c r="D7" s="22">
        <v>1981117</v>
      </c>
      <c r="E7" s="27"/>
      <c r="F7" s="28">
        <f>B7-D7</f>
        <v>430</v>
      </c>
      <c r="G7" s="29"/>
    </row>
    <row r="8" spans="1:7" ht="21">
      <c r="A8" s="26" t="s">
        <v>6</v>
      </c>
      <c r="B8" s="16">
        <v>9508</v>
      </c>
      <c r="C8" s="9"/>
      <c r="D8" s="22">
        <v>9367</v>
      </c>
      <c r="E8" s="27"/>
      <c r="F8" s="28">
        <f>B8-D8</f>
        <v>141</v>
      </c>
      <c r="G8" s="29"/>
    </row>
    <row r="9" spans="1:7" ht="21">
      <c r="A9" s="26" t="s">
        <v>7</v>
      </c>
      <c r="B9" s="17">
        <v>454217.20339731</v>
      </c>
      <c r="C9" s="9"/>
      <c r="D9" s="30">
        <v>455391.86202276003</v>
      </c>
      <c r="E9" s="27"/>
      <c r="F9" s="43">
        <f>B9-D9</f>
        <v>-1174.6586254500435</v>
      </c>
      <c r="G9" s="29"/>
    </row>
    <row r="10" spans="1:7" ht="21">
      <c r="A10" s="26" t="s">
        <v>8</v>
      </c>
      <c r="B10" s="17"/>
      <c r="C10" s="9"/>
      <c r="D10" s="30"/>
      <c r="E10" s="27"/>
      <c r="F10" s="31"/>
      <c r="G10" s="29"/>
    </row>
    <row r="11" spans="1:7" ht="21">
      <c r="A11" s="26" t="s">
        <v>9</v>
      </c>
      <c r="B11" s="17"/>
      <c r="C11" s="9"/>
      <c r="D11" s="30"/>
      <c r="E11" s="27"/>
      <c r="F11" s="31"/>
      <c r="G11" s="29"/>
    </row>
    <row r="12" spans="1:7" ht="21">
      <c r="A12" s="26" t="s">
        <v>10</v>
      </c>
      <c r="B12" s="17">
        <v>50073.967333279994</v>
      </c>
      <c r="C12" s="9">
        <v>11.024233991745048</v>
      </c>
      <c r="D12" s="17">
        <v>51641.230645200005</v>
      </c>
      <c r="E12" s="27">
        <f>D12*100/D25</f>
        <v>11.339954652641337</v>
      </c>
      <c r="F12" s="31">
        <f aca="true" t="shared" si="0" ref="F12:F25">B12-D12</f>
        <v>-1567.263311920011</v>
      </c>
      <c r="G12" s="29">
        <f aca="true" t="shared" si="1" ref="G12:G25">F12*100/D12</f>
        <v>-3.0349069771165227</v>
      </c>
    </row>
    <row r="13" spans="1:7" ht="21">
      <c r="A13" s="26" t="s">
        <v>11</v>
      </c>
      <c r="B13" s="17">
        <v>11.910029999999999</v>
      </c>
      <c r="C13" s="9">
        <v>0.0026221001562510464</v>
      </c>
      <c r="D13" s="17">
        <v>13.3749</v>
      </c>
      <c r="E13" s="27">
        <f>D13*100/D25</f>
        <v>0.002937009005956179</v>
      </c>
      <c r="F13" s="31">
        <f t="shared" si="0"/>
        <v>-1.4648700000000012</v>
      </c>
      <c r="G13" s="29">
        <f t="shared" si="1"/>
        <v>-10.952380952380963</v>
      </c>
    </row>
    <row r="14" spans="1:7" ht="21">
      <c r="A14" s="26" t="s">
        <v>12</v>
      </c>
      <c r="B14" s="17">
        <v>91169.33748503</v>
      </c>
      <c r="C14" s="9">
        <v>20.071749111026715</v>
      </c>
      <c r="D14" s="17">
        <v>91037.17187459003</v>
      </c>
      <c r="E14" s="27">
        <f>D14*100/D25</f>
        <v>19.99095273029716</v>
      </c>
      <c r="F14" s="31">
        <f t="shared" si="0"/>
        <v>132.16561043997353</v>
      </c>
      <c r="G14" s="29">
        <f t="shared" si="1"/>
        <v>0.14517763207982862</v>
      </c>
    </row>
    <row r="15" spans="1:7" ht="21">
      <c r="A15" s="26" t="s">
        <v>13</v>
      </c>
      <c r="B15" s="17">
        <v>14631.80663312</v>
      </c>
      <c r="C15" s="9">
        <v>3.2213237463666378</v>
      </c>
      <c r="D15" s="17">
        <v>14870.613096719999</v>
      </c>
      <c r="E15" s="27">
        <f>D15*100/D25</f>
        <v>3.2654542904363053</v>
      </c>
      <c r="F15" s="31">
        <f t="shared" si="0"/>
        <v>-238.8064635999981</v>
      </c>
      <c r="G15" s="29">
        <f t="shared" si="1"/>
        <v>-1.6058952112248248</v>
      </c>
    </row>
    <row r="16" spans="1:7" ht="21">
      <c r="A16" s="26" t="s">
        <v>14</v>
      </c>
      <c r="B16" s="17">
        <v>23.88069</v>
      </c>
      <c r="C16" s="9">
        <v>0.005257548551966939</v>
      </c>
      <c r="D16" s="17">
        <v>21.976300000000002</v>
      </c>
      <c r="E16" s="27">
        <f>D16*100/D25</f>
        <v>0.0048257998951464895</v>
      </c>
      <c r="F16" s="31">
        <f t="shared" si="0"/>
        <v>1.9043899999999994</v>
      </c>
      <c r="G16" s="29">
        <f t="shared" si="1"/>
        <v>8.665653453948114</v>
      </c>
    </row>
    <row r="17" spans="1:7" ht="21">
      <c r="A17" s="32" t="s">
        <v>15</v>
      </c>
      <c r="B17" s="17">
        <v>208200.48110722998</v>
      </c>
      <c r="C17" s="9">
        <v>45.83720729862232</v>
      </c>
      <c r="D17" s="17">
        <v>211785.91513289</v>
      </c>
      <c r="E17" s="27">
        <f>D17*100/D25</f>
        <v>46.50630210917232</v>
      </c>
      <c r="F17" s="31">
        <f t="shared" si="0"/>
        <v>-3585.4340256600117</v>
      </c>
      <c r="G17" s="29">
        <f t="shared" si="1"/>
        <v>-1.6929520659625772</v>
      </c>
    </row>
    <row r="18" spans="1:7" ht="21">
      <c r="A18" s="26" t="s">
        <v>16</v>
      </c>
      <c r="B18" s="17">
        <v>3.0648014199999998</v>
      </c>
      <c r="C18" s="9">
        <v>0.0006747435801807744</v>
      </c>
      <c r="D18" s="17">
        <v>3.1169995800000003</v>
      </c>
      <c r="E18" s="27">
        <f>D18*100/D25</f>
        <v>0.0006844653670697821</v>
      </c>
      <c r="F18" s="31">
        <f t="shared" si="0"/>
        <v>-0.05219816000000055</v>
      </c>
      <c r="G18" s="29">
        <f t="shared" si="1"/>
        <v>-1.6746283937580941</v>
      </c>
    </row>
    <row r="19" spans="1:7" ht="21">
      <c r="A19" s="26" t="s">
        <v>17</v>
      </c>
      <c r="B19" s="17">
        <v>393.60153539</v>
      </c>
      <c r="C19" s="9">
        <v>0.08665491585216584</v>
      </c>
      <c r="D19" s="17">
        <v>393.33941100000004</v>
      </c>
      <c r="E19" s="27">
        <f>D19*100/D25</f>
        <v>0.08637383401031028</v>
      </c>
      <c r="F19" s="31">
        <f t="shared" si="0"/>
        <v>0.2621243899999399</v>
      </c>
      <c r="G19" s="29">
        <f t="shared" si="1"/>
        <v>0.0666407643550216</v>
      </c>
    </row>
    <row r="20" spans="1:7" ht="21">
      <c r="A20" s="26" t="s">
        <v>18</v>
      </c>
      <c r="B20" s="17">
        <v>364508.04961547</v>
      </c>
      <c r="C20" s="9">
        <v>80.24972345590129</v>
      </c>
      <c r="D20" s="17">
        <v>369766.73835998005</v>
      </c>
      <c r="E20" s="27">
        <f>D20*100/D25</f>
        <v>81.19748489082562</v>
      </c>
      <c r="F20" s="31">
        <f t="shared" si="0"/>
        <v>-5258.688744510058</v>
      </c>
      <c r="G20" s="29">
        <f t="shared" si="1"/>
        <v>-1.4221638127414673</v>
      </c>
    </row>
    <row r="21" spans="1:7" ht="21">
      <c r="A21" s="33" t="s">
        <v>19</v>
      </c>
      <c r="B21" s="17">
        <v>95600.75142193</v>
      </c>
      <c r="C21" s="9">
        <v>21.04736472042137</v>
      </c>
      <c r="D21" s="17">
        <v>88086.27940023</v>
      </c>
      <c r="E21" s="27">
        <f>D21*100/D25</f>
        <v>19.342963005304547</v>
      </c>
      <c r="F21" s="31">
        <f t="shared" si="0"/>
        <v>7514.4720216999995</v>
      </c>
      <c r="G21" s="29">
        <f t="shared" si="1"/>
        <v>8.530808739868718</v>
      </c>
    </row>
    <row r="22" spans="1:7" ht="21">
      <c r="A22" s="26" t="s">
        <v>20</v>
      </c>
      <c r="B22" s="17">
        <v>13.645826799999998</v>
      </c>
      <c r="C22" s="9">
        <v>0.0030042514237541558</v>
      </c>
      <c r="D22" s="17">
        <v>14.04089867</v>
      </c>
      <c r="E22" s="27">
        <f>D22*100/D25</f>
        <v>0.0030832563866277983</v>
      </c>
      <c r="F22" s="31">
        <f t="shared" si="0"/>
        <v>-0.39507187000000243</v>
      </c>
      <c r="G22" s="29">
        <f t="shared" si="1"/>
        <v>-2.8137221077175</v>
      </c>
    </row>
    <row r="23" spans="1:7" ht="21">
      <c r="A23" s="26" t="s">
        <v>21</v>
      </c>
      <c r="B23" s="17">
        <v>3778.9297576999998</v>
      </c>
      <c r="C23" s="9">
        <v>0.8319653525748381</v>
      </c>
      <c r="D23" s="17">
        <v>2423.96116691</v>
      </c>
      <c r="E23" s="27">
        <f>D23*100/D25</f>
        <v>0.5322802994641245</v>
      </c>
      <c r="F23" s="31">
        <f t="shared" si="0"/>
        <v>1354.9685907899998</v>
      </c>
      <c r="G23" s="29">
        <f t="shared" si="1"/>
        <v>55.89893968958575</v>
      </c>
    </row>
    <row r="24" spans="1:7" ht="21.75" thickBot="1">
      <c r="A24" s="34" t="s">
        <v>22</v>
      </c>
      <c r="B24" s="18">
        <v>-9684.17322459</v>
      </c>
      <c r="C24" s="10">
        <v>-2.132057780321262</v>
      </c>
      <c r="D24" s="18">
        <v>-4899.15780303</v>
      </c>
      <c r="E24" s="27">
        <f>D24*100/D25</f>
        <v>-1.0758114519809192</v>
      </c>
      <c r="F24" s="31">
        <f t="shared" si="0"/>
        <v>-4785.0154215600005</v>
      </c>
      <c r="G24" s="29">
        <f t="shared" si="1"/>
        <v>97.67016319826634</v>
      </c>
    </row>
    <row r="25" spans="1:7" ht="24" thickBot="1">
      <c r="A25" s="5" t="s">
        <v>23</v>
      </c>
      <c r="B25" s="35">
        <f>B20+B21+B22+B23+B24</f>
        <v>454217.20339731005</v>
      </c>
      <c r="C25" s="36">
        <f>B25*100/B25</f>
        <v>100</v>
      </c>
      <c r="D25" s="39">
        <f>SUM(D20:D24)</f>
        <v>455391.8620227601</v>
      </c>
      <c r="E25" s="40">
        <v>100</v>
      </c>
      <c r="F25" s="41">
        <f t="shared" si="0"/>
        <v>-1174.6586254500435</v>
      </c>
      <c r="G25" s="41">
        <f t="shared" si="1"/>
        <v>-0.25794457991243924</v>
      </c>
    </row>
    <row r="26" spans="1:60" ht="16.5" customHeight="1">
      <c r="A26" s="6"/>
      <c r="B26" s="7"/>
      <c r="C26" s="7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</row>
    <row r="27" spans="1:60" ht="23.25">
      <c r="A27" s="8" t="s">
        <v>24</v>
      </c>
      <c r="B27" s="46"/>
      <c r="C27" s="46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</row>
    <row r="28" spans="1:60" ht="23.25">
      <c r="A28" s="8" t="s">
        <v>25</v>
      </c>
      <c r="B28" s="46"/>
      <c r="C28" s="46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</row>
    <row r="29" spans="1:6" ht="22.5">
      <c r="A29" s="42" t="s">
        <v>54</v>
      </c>
      <c r="B29" s="45"/>
      <c r="C29" s="47"/>
      <c r="F29" s="37"/>
    </row>
    <row r="30" spans="2:3" ht="21">
      <c r="B30" s="48"/>
      <c r="C30" s="49"/>
    </row>
    <row r="32" spans="1:2" ht="21">
      <c r="A32" s="1"/>
      <c r="B32" s="47"/>
    </row>
    <row r="33" spans="1:7" ht="22.5">
      <c r="A33" s="1"/>
      <c r="B33" s="49"/>
      <c r="F33" s="44"/>
      <c r="G33" s="44"/>
    </row>
    <row r="34" ht="21.75">
      <c r="A34" s="8"/>
    </row>
    <row r="35" ht="21.75">
      <c r="A35" s="8"/>
    </row>
    <row r="36" spans="1:5" ht="21.75">
      <c r="A36" s="8"/>
      <c r="D36" s="4"/>
      <c r="E36" s="4"/>
    </row>
    <row r="37" spans="4:5" ht="21">
      <c r="D37" s="4"/>
      <c r="E37" s="4"/>
    </row>
    <row r="38" spans="4:5" ht="21">
      <c r="D38" s="4"/>
      <c r="E38" s="4"/>
    </row>
    <row r="39" spans="4:5" ht="21">
      <c r="D39" s="4"/>
      <c r="E39" s="4"/>
    </row>
    <row r="40" spans="4:5" ht="21">
      <c r="D40" s="4"/>
      <c r="E40" s="4"/>
    </row>
    <row r="41" spans="4:5" ht="21">
      <c r="D41" s="4"/>
      <c r="E41" s="4"/>
    </row>
    <row r="42" spans="4:5" ht="21">
      <c r="D42" s="4"/>
      <c r="E42" s="4"/>
    </row>
    <row r="43" spans="4:5" ht="21">
      <c r="D43" s="4"/>
      <c r="E43" s="4"/>
    </row>
    <row r="44" spans="4:5" ht="21">
      <c r="D44" s="4"/>
      <c r="E44" s="4"/>
    </row>
    <row r="45" spans="4:5" ht="21">
      <c r="D45" s="4"/>
      <c r="E45" s="4"/>
    </row>
    <row r="46" spans="4:5" ht="21">
      <c r="D46" s="4"/>
      <c r="E46" s="4"/>
    </row>
    <row r="47" spans="4:5" ht="21">
      <c r="D47" s="4"/>
      <c r="E47" s="4"/>
    </row>
    <row r="48" spans="4:5" ht="21">
      <c r="D48" s="4"/>
      <c r="E48" s="4"/>
    </row>
    <row r="49" spans="4:5" ht="21">
      <c r="D49" s="4"/>
      <c r="E49" s="4"/>
    </row>
    <row r="50" spans="4:5" ht="21">
      <c r="D50" s="4"/>
      <c r="E50" s="4"/>
    </row>
    <row r="51" spans="4:5" ht="21">
      <c r="D51" s="4"/>
      <c r="E51" s="4"/>
    </row>
    <row r="52" spans="4:5" ht="21">
      <c r="D52" s="4"/>
      <c r="E52" s="4"/>
    </row>
    <row r="53" spans="4:5" ht="21">
      <c r="D53" s="4"/>
      <c r="E53" s="4"/>
    </row>
    <row r="54" spans="4:5" ht="21">
      <c r="D54" s="4"/>
      <c r="E54" s="4"/>
    </row>
    <row r="55" spans="4:5" ht="21">
      <c r="D55" s="4"/>
      <c r="E55" s="4"/>
    </row>
    <row r="56" spans="4:5" ht="21">
      <c r="D56" s="4"/>
      <c r="E56" s="4"/>
    </row>
    <row r="57" spans="4:5" ht="21">
      <c r="D57" s="4"/>
      <c r="E57" s="4"/>
    </row>
    <row r="58" spans="4:5" ht="21">
      <c r="D58" s="4"/>
      <c r="E58" s="4"/>
    </row>
    <row r="59" spans="4:5" ht="21">
      <c r="D59" s="4"/>
      <c r="E59" s="4"/>
    </row>
    <row r="60" spans="4:5" ht="21">
      <c r="D60" s="4"/>
      <c r="E60" s="4"/>
    </row>
    <row r="61" spans="4:5" ht="21">
      <c r="D61" s="4"/>
      <c r="E61" s="4"/>
    </row>
    <row r="62" spans="4:5" ht="21">
      <c r="D62" s="4"/>
      <c r="E62" s="4"/>
    </row>
  </sheetData>
  <mergeCells count="6">
    <mergeCell ref="D4:E4"/>
    <mergeCell ref="F4:G4"/>
    <mergeCell ref="A2:G2"/>
    <mergeCell ref="A1:G1"/>
    <mergeCell ref="A4:A5"/>
    <mergeCell ref="B4:C4"/>
  </mergeCells>
  <printOptions horizontalCentered="1"/>
  <pageMargins left="0.24" right="0.24" top="0.26" bottom="0.16" header="0.5118110236220472" footer="0.16"/>
  <pageSetup fitToHeight="1" fitToWidth="1" horizontalDpi="600" verticalDpi="600" orientation="landscape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62"/>
  <sheetViews>
    <sheetView zoomScale="75" zoomScaleNormal="75" workbookViewId="0" topLeftCell="A1">
      <selection activeCell="B6" sqref="B6"/>
    </sheetView>
  </sheetViews>
  <sheetFormatPr defaultColWidth="9.140625" defaultRowHeight="21.75"/>
  <cols>
    <col min="1" max="1" width="54.8515625" style="3" customWidth="1"/>
    <col min="2" max="2" width="18.7109375" style="3" customWidth="1"/>
    <col min="3" max="3" width="13.7109375" style="3" customWidth="1"/>
    <col min="4" max="4" width="18.7109375" style="1" customWidth="1"/>
    <col min="5" max="5" width="13.7109375" style="1" customWidth="1"/>
    <col min="6" max="6" width="18.57421875" style="1" customWidth="1"/>
    <col min="7" max="7" width="13.7109375" style="1" customWidth="1"/>
    <col min="8" max="28" width="9.140625" style="1" customWidth="1"/>
    <col min="29" max="16384" width="9.140625" style="1" customWidth="1"/>
  </cols>
  <sheetData>
    <row r="1" spans="1:7" ht="26.25">
      <c r="A1" s="55" t="s">
        <v>0</v>
      </c>
      <c r="B1" s="55"/>
      <c r="C1" s="55"/>
      <c r="D1" s="55"/>
      <c r="E1" s="55"/>
      <c r="F1" s="55"/>
      <c r="G1" s="55"/>
    </row>
    <row r="2" spans="1:7" ht="26.25">
      <c r="A2" s="55" t="s">
        <v>55</v>
      </c>
      <c r="B2" s="55"/>
      <c r="C2" s="55"/>
      <c r="D2" s="55"/>
      <c r="E2" s="55"/>
      <c r="F2" s="55"/>
      <c r="G2" s="55"/>
    </row>
    <row r="3" ht="22.5" thickBot="1">
      <c r="A3" s="2"/>
    </row>
    <row r="4" spans="1:7" ht="26.25" customHeight="1">
      <c r="A4" s="56" t="s">
        <v>1</v>
      </c>
      <c r="B4" s="51" t="s">
        <v>56</v>
      </c>
      <c r="C4" s="52"/>
      <c r="D4" s="51" t="s">
        <v>53</v>
      </c>
      <c r="E4" s="52"/>
      <c r="F4" s="53" t="s">
        <v>29</v>
      </c>
      <c r="G4" s="54"/>
    </row>
    <row r="5" spans="1:7" ht="24" thickBot="1">
      <c r="A5" s="57"/>
      <c r="B5" s="19" t="s">
        <v>2</v>
      </c>
      <c r="C5" s="11" t="s">
        <v>3</v>
      </c>
      <c r="D5" s="19" t="s">
        <v>2</v>
      </c>
      <c r="E5" s="11" t="s">
        <v>3</v>
      </c>
      <c r="F5" s="19" t="s">
        <v>2</v>
      </c>
      <c r="G5" s="11" t="s">
        <v>3</v>
      </c>
    </row>
    <row r="6" spans="1:7" ht="21">
      <c r="A6" s="20" t="s">
        <v>4</v>
      </c>
      <c r="B6" s="15">
        <v>514</v>
      </c>
      <c r="C6" s="21"/>
      <c r="D6" s="22">
        <v>513</v>
      </c>
      <c r="E6" s="23"/>
      <c r="F6" s="24">
        <f>B6-D6</f>
        <v>1</v>
      </c>
      <c r="G6" s="25"/>
    </row>
    <row r="7" spans="1:7" ht="21">
      <c r="A7" s="26" t="s">
        <v>5</v>
      </c>
      <c r="B7" s="16">
        <v>1996042</v>
      </c>
      <c r="C7" s="9"/>
      <c r="D7" s="22">
        <v>1981547</v>
      </c>
      <c r="E7" s="27"/>
      <c r="F7" s="28">
        <f>B7-D7</f>
        <v>14495</v>
      </c>
      <c r="G7" s="29"/>
    </row>
    <row r="8" spans="1:7" ht="21">
      <c r="A8" s="26" t="s">
        <v>6</v>
      </c>
      <c r="B8" s="16">
        <v>9521</v>
      </c>
      <c r="C8" s="9"/>
      <c r="D8" s="22">
        <v>9508</v>
      </c>
      <c r="E8" s="27"/>
      <c r="F8" s="28">
        <f>B8-D8</f>
        <v>13</v>
      </c>
      <c r="G8" s="29"/>
    </row>
    <row r="9" spans="1:7" ht="21">
      <c r="A9" s="26" t="s">
        <v>7</v>
      </c>
      <c r="B9" s="17">
        <v>464585.45281882</v>
      </c>
      <c r="C9" s="9"/>
      <c r="D9" s="30">
        <v>454217.20339731</v>
      </c>
      <c r="E9" s="27"/>
      <c r="F9" s="43">
        <f>B9-D9</f>
        <v>10368.24942151003</v>
      </c>
      <c r="G9" s="29"/>
    </row>
    <row r="10" spans="1:7" ht="21">
      <c r="A10" s="26" t="s">
        <v>8</v>
      </c>
      <c r="B10" s="17"/>
      <c r="C10" s="9"/>
      <c r="D10" s="30"/>
      <c r="E10" s="27"/>
      <c r="F10" s="31"/>
      <c r="G10" s="29"/>
    </row>
    <row r="11" spans="1:7" ht="21">
      <c r="A11" s="26" t="s">
        <v>9</v>
      </c>
      <c r="B11" s="17"/>
      <c r="C11" s="9"/>
      <c r="D11" s="30"/>
      <c r="E11" s="27"/>
      <c r="F11" s="31"/>
      <c r="G11" s="29"/>
    </row>
    <row r="12" spans="1:7" ht="21">
      <c r="A12" s="26" t="s">
        <v>10</v>
      </c>
      <c r="B12" s="17">
        <v>52816.98475175999</v>
      </c>
      <c r="C12" s="9">
        <f>B12*100/B25</f>
        <v>11.368626467165269</v>
      </c>
      <c r="D12" s="17">
        <v>50073.967333279994</v>
      </c>
      <c r="E12" s="27">
        <f>D12*100/D25</f>
        <v>11.024233991745048</v>
      </c>
      <c r="F12" s="31">
        <f aca="true" t="shared" si="0" ref="F12:F25">B12-D12</f>
        <v>2743.017418479998</v>
      </c>
      <c r="G12" s="29">
        <f aca="true" t="shared" si="1" ref="G12:G25">F12*100/D12</f>
        <v>5.47793107788554</v>
      </c>
    </row>
    <row r="13" spans="1:7" ht="21">
      <c r="A13" s="26" t="s">
        <v>11</v>
      </c>
      <c r="B13" s="17">
        <v>11.973720000000002</v>
      </c>
      <c r="C13" s="9">
        <f>B13*100/B25</f>
        <v>0.0025772912017263563</v>
      </c>
      <c r="D13" s="17">
        <v>11.910029999999999</v>
      </c>
      <c r="E13" s="27">
        <f>D13*100/D25</f>
        <v>0.0026221001562510464</v>
      </c>
      <c r="F13" s="31">
        <f t="shared" si="0"/>
        <v>0.06369000000000291</v>
      </c>
      <c r="G13" s="29">
        <f t="shared" si="1"/>
        <v>0.5347593582887945</v>
      </c>
    </row>
    <row r="14" spans="1:7" ht="21">
      <c r="A14" s="26" t="s">
        <v>12</v>
      </c>
      <c r="B14" s="17">
        <v>94209.00118311</v>
      </c>
      <c r="C14" s="9">
        <f>B14*100/B25</f>
        <v>20.27807814719713</v>
      </c>
      <c r="D14" s="17">
        <v>91169.33748503</v>
      </c>
      <c r="E14" s="27">
        <f>D14*100/D25</f>
        <v>20.071749111026715</v>
      </c>
      <c r="F14" s="31">
        <f t="shared" si="0"/>
        <v>3039.663698079996</v>
      </c>
      <c r="G14" s="29">
        <f t="shared" si="1"/>
        <v>3.3340855400853475</v>
      </c>
    </row>
    <row r="15" spans="1:7" ht="21">
      <c r="A15" s="26" t="s">
        <v>13</v>
      </c>
      <c r="B15" s="17">
        <v>14655.11321268</v>
      </c>
      <c r="C15" s="9">
        <f>B15*100/B25</f>
        <v>3.15444943955127</v>
      </c>
      <c r="D15" s="17">
        <v>14631.80663312</v>
      </c>
      <c r="E15" s="27">
        <f>D15*100/D25</f>
        <v>3.2213237463666378</v>
      </c>
      <c r="F15" s="31">
        <f t="shared" si="0"/>
        <v>23.30657955999959</v>
      </c>
      <c r="G15" s="29">
        <f t="shared" si="1"/>
        <v>0.15928709382506262</v>
      </c>
    </row>
    <row r="16" spans="1:7" ht="21">
      <c r="A16" s="26" t="s">
        <v>14</v>
      </c>
      <c r="B16" s="17">
        <v>23.44653</v>
      </c>
      <c r="C16" s="9">
        <f>B16*100/B25</f>
        <v>0.005046763702509584</v>
      </c>
      <c r="D16" s="17">
        <v>23.88069</v>
      </c>
      <c r="E16" s="27">
        <f>D16*100/D25</f>
        <v>0.005257548551966939</v>
      </c>
      <c r="F16" s="31">
        <f t="shared" si="0"/>
        <v>-0.4341600000000021</v>
      </c>
      <c r="G16" s="29">
        <f t="shared" si="1"/>
        <v>-1.8180379210148538</v>
      </c>
    </row>
    <row r="17" spans="1:7" ht="21">
      <c r="A17" s="32" t="s">
        <v>15</v>
      </c>
      <c r="B17" s="17">
        <v>197078.48411700007</v>
      </c>
      <c r="C17" s="9">
        <f>B17*100/B25</f>
        <v>42.420287359677</v>
      </c>
      <c r="D17" s="17">
        <v>208200.48110722998</v>
      </c>
      <c r="E17" s="27">
        <f>D17*100/D25</f>
        <v>45.83720729862232</v>
      </c>
      <c r="F17" s="31">
        <f t="shared" si="0"/>
        <v>-11121.996990229905</v>
      </c>
      <c r="G17" s="29">
        <f t="shared" si="1"/>
        <v>-5.341965076680932</v>
      </c>
    </row>
    <row r="18" spans="1:7" ht="21">
      <c r="A18" s="26" t="s">
        <v>16</v>
      </c>
      <c r="B18" s="17">
        <v>3.09750315</v>
      </c>
      <c r="C18" s="9">
        <f>B18*100/B25</f>
        <v>0.0006667240937498683</v>
      </c>
      <c r="D18" s="17">
        <v>3.0648014199999998</v>
      </c>
      <c r="E18" s="27">
        <f>D18*100/D25</f>
        <v>0.0006747435801807744</v>
      </c>
      <c r="F18" s="31">
        <f t="shared" si="0"/>
        <v>0.03270173000000032</v>
      </c>
      <c r="G18" s="29">
        <f t="shared" si="1"/>
        <v>1.0670097509939265</v>
      </c>
    </row>
    <row r="19" spans="1:7" ht="21">
      <c r="A19" s="26" t="s">
        <v>17</v>
      </c>
      <c r="B19" s="17">
        <v>361.34934834</v>
      </c>
      <c r="C19" s="9">
        <f>B19*100/B25</f>
        <v>0.0777788770930199</v>
      </c>
      <c r="D19" s="17">
        <v>393.60153539</v>
      </c>
      <c r="E19" s="27">
        <f>D19*100/D25</f>
        <v>0.08665491585216584</v>
      </c>
      <c r="F19" s="31">
        <f t="shared" si="0"/>
        <v>-32.252187049999975</v>
      </c>
      <c r="G19" s="29">
        <f t="shared" si="1"/>
        <v>-8.194121249563446</v>
      </c>
    </row>
    <row r="20" spans="1:7" ht="21">
      <c r="A20" s="26" t="s">
        <v>18</v>
      </c>
      <c r="B20" s="17">
        <v>359159.45036604005</v>
      </c>
      <c r="C20" s="9">
        <f>B20*100/B25</f>
        <v>77.30751106968167</v>
      </c>
      <c r="D20" s="17">
        <v>364508.04961547</v>
      </c>
      <c r="E20" s="27">
        <f>D20*100/D25</f>
        <v>80.24972345590129</v>
      </c>
      <c r="F20" s="31">
        <f t="shared" si="0"/>
        <v>-5348.599249429943</v>
      </c>
      <c r="G20" s="29">
        <f t="shared" si="1"/>
        <v>-1.4673473617584945</v>
      </c>
    </row>
    <row r="21" spans="1:7" ht="21">
      <c r="A21" s="33" t="s">
        <v>19</v>
      </c>
      <c r="B21" s="17">
        <v>105913.13999542</v>
      </c>
      <c r="C21" s="9">
        <f>B21*100/B25</f>
        <v>22.797343169658866</v>
      </c>
      <c r="D21" s="17">
        <v>95600.75142193</v>
      </c>
      <c r="E21" s="27">
        <f>D21*100/D25</f>
        <v>21.04736472042137</v>
      </c>
      <c r="F21" s="31">
        <f t="shared" si="0"/>
        <v>10312.388573489996</v>
      </c>
      <c r="G21" s="29">
        <f t="shared" si="1"/>
        <v>10.786932550327654</v>
      </c>
    </row>
    <row r="22" spans="1:7" ht="21">
      <c r="A22" s="26" t="s">
        <v>20</v>
      </c>
      <c r="B22" s="17">
        <v>13.76795081</v>
      </c>
      <c r="C22" s="9">
        <f>B22*100/B25</f>
        <v>0.0029634915872773252</v>
      </c>
      <c r="D22" s="17">
        <v>13.645826799999998</v>
      </c>
      <c r="E22" s="27">
        <f>D22*100/D25</f>
        <v>0.0030042514237541558</v>
      </c>
      <c r="F22" s="31">
        <f t="shared" si="0"/>
        <v>0.12212401000000206</v>
      </c>
      <c r="G22" s="29">
        <f t="shared" si="1"/>
        <v>0.8949550055845797</v>
      </c>
    </row>
    <row r="23" spans="1:7" ht="21">
      <c r="A23" s="26" t="s">
        <v>21</v>
      </c>
      <c r="B23" s="17">
        <v>3615.730366030001</v>
      </c>
      <c r="C23" s="9">
        <f>B23*100/B25</f>
        <v>0.778270250196592</v>
      </c>
      <c r="D23" s="17">
        <v>3778.9297576999998</v>
      </c>
      <c r="E23" s="27">
        <f>D23*100/D25</f>
        <v>0.8319653525748381</v>
      </c>
      <c r="F23" s="31">
        <f t="shared" si="0"/>
        <v>-163.19939166999893</v>
      </c>
      <c r="G23" s="29">
        <f t="shared" si="1"/>
        <v>-4.318666980709593</v>
      </c>
    </row>
    <row r="24" spans="1:7" ht="21.75" thickBot="1">
      <c r="A24" s="34" t="s">
        <v>22</v>
      </c>
      <c r="B24" s="18">
        <v>-4116.635859479999</v>
      </c>
      <c r="C24" s="10">
        <f>B24*100/B25</f>
        <v>-0.886087981124414</v>
      </c>
      <c r="D24" s="18">
        <v>-9684.17322459</v>
      </c>
      <c r="E24" s="27">
        <f>D24*100/D25</f>
        <v>-2.132057780321262</v>
      </c>
      <c r="F24" s="31">
        <f t="shared" si="0"/>
        <v>5567.537365110001</v>
      </c>
      <c r="G24" s="29">
        <f t="shared" si="1"/>
        <v>-57.491096410511744</v>
      </c>
    </row>
    <row r="25" spans="1:7" ht="24" thickBot="1">
      <c r="A25" s="5" t="s">
        <v>23</v>
      </c>
      <c r="B25" s="35">
        <f>B20+B21+B22+B23+B24</f>
        <v>464585.4528188201</v>
      </c>
      <c r="C25" s="36">
        <f>B25*100/B25</f>
        <v>100</v>
      </c>
      <c r="D25" s="39">
        <f>SUM(D20:D24)</f>
        <v>454217.20339731005</v>
      </c>
      <c r="E25" s="40">
        <v>100</v>
      </c>
      <c r="F25" s="41">
        <f t="shared" si="0"/>
        <v>10368.24942151003</v>
      </c>
      <c r="G25" s="41">
        <f t="shared" si="1"/>
        <v>2.282663303802868</v>
      </c>
    </row>
    <row r="26" spans="1:60" ht="16.5" customHeight="1">
      <c r="A26" s="6"/>
      <c r="B26" s="7"/>
      <c r="C26" s="7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</row>
    <row r="27" spans="1:60" ht="23.25">
      <c r="A27" s="8" t="s">
        <v>24</v>
      </c>
      <c r="B27" s="46"/>
      <c r="C27" s="46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</row>
    <row r="28" spans="1:60" ht="23.25">
      <c r="A28" s="8" t="s">
        <v>25</v>
      </c>
      <c r="B28" s="46"/>
      <c r="C28" s="46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</row>
    <row r="29" spans="1:6" ht="22.5">
      <c r="A29" s="42" t="s">
        <v>57</v>
      </c>
      <c r="B29" s="45"/>
      <c r="C29" s="47"/>
      <c r="F29" s="37"/>
    </row>
    <row r="30" spans="2:3" ht="21">
      <c r="B30" s="48"/>
      <c r="C30" s="49"/>
    </row>
    <row r="32" spans="1:2" ht="21">
      <c r="A32" s="1"/>
      <c r="B32" s="47"/>
    </row>
    <row r="33" spans="1:7" ht="22.5">
      <c r="A33" s="1"/>
      <c r="B33" s="49"/>
      <c r="F33" s="44"/>
      <c r="G33" s="44"/>
    </row>
    <row r="34" ht="21.75">
      <c r="A34" s="8"/>
    </row>
    <row r="35" ht="21.75">
      <c r="A35" s="8"/>
    </row>
    <row r="36" spans="1:5" ht="21.75">
      <c r="A36" s="8"/>
      <c r="D36" s="4"/>
      <c r="E36" s="4"/>
    </row>
    <row r="37" spans="4:5" ht="21">
      <c r="D37" s="4"/>
      <c r="E37" s="4"/>
    </row>
    <row r="38" spans="4:5" ht="21">
      <c r="D38" s="4"/>
      <c r="E38" s="4"/>
    </row>
    <row r="39" spans="4:5" ht="21">
      <c r="D39" s="4"/>
      <c r="E39" s="4"/>
    </row>
    <row r="40" spans="4:5" ht="21">
      <c r="D40" s="4"/>
      <c r="E40" s="4"/>
    </row>
    <row r="41" spans="4:5" ht="21">
      <c r="D41" s="4"/>
      <c r="E41" s="4"/>
    </row>
    <row r="42" spans="4:5" ht="21">
      <c r="D42" s="4"/>
      <c r="E42" s="4"/>
    </row>
    <row r="43" spans="4:5" ht="21">
      <c r="D43" s="4"/>
      <c r="E43" s="4"/>
    </row>
    <row r="44" spans="4:5" ht="21">
      <c r="D44" s="4"/>
      <c r="E44" s="4"/>
    </row>
    <row r="45" spans="4:5" ht="21">
      <c r="D45" s="4"/>
      <c r="E45" s="4"/>
    </row>
    <row r="46" spans="4:5" ht="21">
      <c r="D46" s="4"/>
      <c r="E46" s="4"/>
    </row>
    <row r="47" spans="4:5" ht="21">
      <c r="D47" s="4"/>
      <c r="E47" s="4"/>
    </row>
    <row r="48" spans="4:5" ht="21">
      <c r="D48" s="4"/>
      <c r="E48" s="4"/>
    </row>
    <row r="49" spans="4:5" ht="21">
      <c r="D49" s="4"/>
      <c r="E49" s="4"/>
    </row>
    <row r="50" spans="4:5" ht="21">
      <c r="D50" s="4"/>
      <c r="E50" s="4"/>
    </row>
    <row r="51" spans="4:5" ht="21">
      <c r="D51" s="4"/>
      <c r="E51" s="4"/>
    </row>
    <row r="52" spans="4:5" ht="21">
      <c r="D52" s="4"/>
      <c r="E52" s="4"/>
    </row>
    <row r="53" spans="4:5" ht="21">
      <c r="D53" s="4"/>
      <c r="E53" s="4"/>
    </row>
    <row r="54" spans="4:5" ht="21">
      <c r="D54" s="4"/>
      <c r="E54" s="4"/>
    </row>
    <row r="55" spans="4:5" ht="21">
      <c r="D55" s="4"/>
      <c r="E55" s="4"/>
    </row>
    <row r="56" spans="4:5" ht="21">
      <c r="D56" s="4"/>
      <c r="E56" s="4"/>
    </row>
    <row r="57" spans="4:5" ht="21">
      <c r="D57" s="4"/>
      <c r="E57" s="4"/>
    </row>
    <row r="58" spans="4:5" ht="21">
      <c r="D58" s="4"/>
      <c r="E58" s="4"/>
    </row>
    <row r="59" spans="4:5" ht="21">
      <c r="D59" s="4"/>
      <c r="E59" s="4"/>
    </row>
    <row r="60" spans="4:5" ht="21">
      <c r="D60" s="4"/>
      <c r="E60" s="4"/>
    </row>
    <row r="61" spans="4:5" ht="21">
      <c r="D61" s="4"/>
      <c r="E61" s="4"/>
    </row>
    <row r="62" spans="4:5" ht="21">
      <c r="D62" s="4"/>
      <c r="E62" s="4"/>
    </row>
  </sheetData>
  <mergeCells count="6">
    <mergeCell ref="D4:E4"/>
    <mergeCell ref="F4:G4"/>
    <mergeCell ref="A2:G2"/>
    <mergeCell ref="A1:G1"/>
    <mergeCell ref="A4:A5"/>
    <mergeCell ref="B4:C4"/>
  </mergeCells>
  <printOptions horizontalCentered="1"/>
  <pageMargins left="0.24" right="0.24" top="0.26" bottom="0.16" header="0.5118110236220472" footer="0.16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AIMCIT</dc:creator>
  <cp:keywords/>
  <dc:description/>
  <cp:lastModifiedBy>AIMC</cp:lastModifiedBy>
  <cp:lastPrinted>2009-04-03T08:17:17Z</cp:lastPrinted>
  <dcterms:created xsi:type="dcterms:W3CDTF">2004-03-01T02:09:16Z</dcterms:created>
  <dcterms:modified xsi:type="dcterms:W3CDTF">2009-04-03T09:27:37Z</dcterms:modified>
  <cp:category/>
  <cp:version/>
  <cp:contentType/>
  <cp:contentStatus/>
</cp:coreProperties>
</file>