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895" windowWidth="15330" windowHeight="2910" tabRatio="530" activeTab="12"/>
  </bookViews>
  <sheets>
    <sheet name="ธ.ค50" sheetId="1" r:id="rId1"/>
    <sheet name="มค." sheetId="2" r:id="rId2"/>
    <sheet name="กพ." sheetId="3" r:id="rId3"/>
    <sheet name="มี.ค" sheetId="4" r:id="rId4"/>
    <sheet name="เม.ย" sheetId="5" r:id="rId5"/>
    <sheet name="พ.ค" sheetId="6" r:id="rId6"/>
    <sheet name="มิ.ย" sheetId="7" r:id="rId7"/>
    <sheet name="ก.ค" sheetId="8" r:id="rId8"/>
    <sheet name="ส.ค" sheetId="9" r:id="rId9"/>
    <sheet name="ก.ย" sheetId="10" r:id="rId10"/>
    <sheet name="ต.ค" sheetId="11" r:id="rId11"/>
    <sheet name="พ.ย" sheetId="12" r:id="rId12"/>
    <sheet name="ธ.ค." sheetId="13" r:id="rId13"/>
  </sheets>
  <externalReferences>
    <externalReference r:id="rId16"/>
  </externalReferences>
  <definedNames>
    <definedName name="_xlnm.Print_Area" localSheetId="7">'ก.ค'!$A$1:$M$27</definedName>
    <definedName name="_xlnm.Print_Area" localSheetId="9">'ก.ย'!$A$1:$M$27</definedName>
    <definedName name="_xlnm.Print_Area" localSheetId="2">'กพ.'!$A$1:$M$28</definedName>
    <definedName name="_xlnm.Print_Area" localSheetId="10">'ต.ค'!$A$1:$M$27</definedName>
    <definedName name="_xlnm.Print_Area" localSheetId="12">'ธ.ค.'!$A$1:$M$27</definedName>
    <definedName name="_xlnm.Print_Area" localSheetId="0">'ธ.ค50'!$A$1:$M$30</definedName>
    <definedName name="_xlnm.Print_Area" localSheetId="5">'พ.ค'!$A$1:$M$28</definedName>
    <definedName name="_xlnm.Print_Area" localSheetId="11">'พ.ย'!$A$1:$M$27</definedName>
    <definedName name="_xlnm.Print_Area" localSheetId="1">'มค.'!$A$1:$M$28</definedName>
    <definedName name="_xlnm.Print_Area" localSheetId="6">'มิ.ย'!$A$1:$M$28</definedName>
    <definedName name="_xlnm.Print_Area" localSheetId="3">'มี.ค'!$A$1:$M$28</definedName>
    <definedName name="_xlnm.Print_Area" localSheetId="4">'เม.ย'!$A$1:$M$28</definedName>
    <definedName name="_xlnm.Print_Area" localSheetId="8">'ส.ค'!$A$1:$M$27</definedName>
  </definedNames>
  <calcPr fullCalcOnLoad="1"/>
</workbook>
</file>

<file path=xl/sharedStrings.xml><?xml version="1.0" encoding="utf-8"?>
<sst xmlns="http://schemas.openxmlformats.org/spreadsheetml/2006/main" count="836" uniqueCount="93">
  <si>
    <t>รายงานแสดงการจัดการกองทุนแยกตามรายบริษัทจัดการ</t>
  </si>
  <si>
    <t>จำนวน</t>
  </si>
  <si>
    <t>จำนวนเงินกองทุน</t>
  </si>
  <si>
    <t>บริษัทจัดการ</t>
  </si>
  <si>
    <t>กองทุน</t>
  </si>
  <si>
    <t>สมาชิก</t>
  </si>
  <si>
    <t>นายจ้าง</t>
  </si>
  <si>
    <t>เปลี่ยนแปลง</t>
  </si>
  <si>
    <t>(กองทุน)</t>
  </si>
  <si>
    <t>(ราย)</t>
  </si>
  <si>
    <t>(ล้านบาท)</t>
  </si>
  <si>
    <t>(ร้อยละ)</t>
  </si>
  <si>
    <t>1.</t>
  </si>
  <si>
    <t>บริษัทหลักทรัพย์จัดการกองทุน กรุงไทย จำกัด (มหาชน)</t>
  </si>
  <si>
    <t>2.</t>
  </si>
  <si>
    <t>บริษัทหลักทรัพย์จัดการกองทุน ทิสโก้ จำกัด</t>
  </si>
  <si>
    <t>3.</t>
  </si>
  <si>
    <t>บริษัทหลักทรัพย์จัดการกองทุน เอ็มเอฟซี จำกัด (มหาชน)</t>
  </si>
  <si>
    <t>4.</t>
  </si>
  <si>
    <t>5.</t>
  </si>
  <si>
    <t>บริษัทหลักทรัพย์จัดการกองทุน กสิกรไทย จำกัด</t>
  </si>
  <si>
    <t>6.</t>
  </si>
  <si>
    <t>7.</t>
  </si>
  <si>
    <t>ธนาคาร กรุงเทพ จำกัด (มหาชน)</t>
  </si>
  <si>
    <t>8.</t>
  </si>
  <si>
    <t>9.</t>
  </si>
  <si>
    <t>บริษัท อเมริกันอินเตอร์เนชั่นแนลแอสชัวรันส์ จำกัด</t>
  </si>
  <si>
    <t>10.</t>
  </si>
  <si>
    <t>11.</t>
  </si>
  <si>
    <t>บริษัทหลักทรัพย์จัดการกองทุน ไอเอ็นจี (ประเทศไทย) จำกัด</t>
  </si>
  <si>
    <t>12.</t>
  </si>
  <si>
    <t>บริษัทหลักทรัพย์จัดการกองทุน ไทยพาณิชย์ จำกัด</t>
  </si>
  <si>
    <t>13.</t>
  </si>
  <si>
    <t>ธนาคาร กรุงศรีอยุธยา จำกัด (มหาชน)</t>
  </si>
  <si>
    <t>14.</t>
  </si>
  <si>
    <t>ธนาคาร ทหารไทย จำกัด (มหาชน)</t>
  </si>
  <si>
    <t>15.</t>
  </si>
  <si>
    <t>16.</t>
  </si>
  <si>
    <t>17.</t>
  </si>
  <si>
    <t>บริษัทหลักทรัพย์จัดการกองทุน อเบอร์ดีน จำกัด</t>
  </si>
  <si>
    <t>18.</t>
  </si>
  <si>
    <t>บริษัทหลักทรัพย์จัดการกองทุนรวม วรรณ จำกัด</t>
  </si>
  <si>
    <t>19.</t>
  </si>
  <si>
    <t>บริษัทหลักทรัพย์จัดการกองทุน ทหารไทย จำกัด</t>
  </si>
  <si>
    <t>รวม</t>
  </si>
  <si>
    <t>ที่มา  :   บริษัทจัดการกองทุนสำรองเลี้ยงชีพ</t>
  </si>
  <si>
    <t>จัดทำโดย  :  สมาคมบริษัทจัดการลงทุน</t>
  </si>
  <si>
    <t>บริษัทหลักทรัพย์ บัวหลวง จำกัด (มหาชน)</t>
  </si>
  <si>
    <t>บริษัทหลักทรัพย์จัดการกองทุน ฟินันซ่า จำกัด</t>
  </si>
  <si>
    <t>บริษัทหลักทรัพย์จัดการกองทุน บีที จำกัด</t>
  </si>
  <si>
    <t>บริษัทหลักทรัพย์จัดการกองทุน ยูโอบี (ไทย) จำกัด</t>
  </si>
  <si>
    <t>บริษัทหลักทรัพย์จัดการกองทุน ธนชาต จำกัด</t>
  </si>
  <si>
    <t>พฤศจิกายน 2550</t>
  </si>
  <si>
    <t>บริษัทหลักทรัพย์จัดการกองทุน อยุธยา จำกัด</t>
  </si>
  <si>
    <t>ณ วันที่  31 ธันวาคม  2550</t>
  </si>
  <si>
    <t>ธันวาคม 2550</t>
  </si>
  <si>
    <t>วันที่เผยแพร่  :  29 มกราคม 2551</t>
  </si>
  <si>
    <t>ณ วันที่  31 มกราคม 2551</t>
  </si>
  <si>
    <t>มกราคม 2551</t>
  </si>
  <si>
    <t>วันที่เผยแพร่  :  29 กุมภาพันธ์ 2551</t>
  </si>
  <si>
    <t>ณ วันที่  29 กุมภาพันธ์ 2551</t>
  </si>
  <si>
    <t>กุมภาพันธ์ 2551</t>
  </si>
  <si>
    <t>วันที่เผยแพร่  :  28 มีนาคม 2551</t>
  </si>
  <si>
    <t>ณ วันที่  31 มีนาคม 2551</t>
  </si>
  <si>
    <t>มีนาคม 2551</t>
  </si>
  <si>
    <t>วันที่เผยแพร่  :  30 เมษายน 2551</t>
  </si>
  <si>
    <t>ณ วันที่  30 เมษายน 2551</t>
  </si>
  <si>
    <t>เมษายน 2551</t>
  </si>
  <si>
    <t>วันที่เผยแพร่  :  30 พฤษภาคม 2551</t>
  </si>
  <si>
    <t>ณ วันที่  31 พฤษภาคม 2551</t>
  </si>
  <si>
    <t>พฤษภาคม 2551</t>
  </si>
  <si>
    <t>วันที่เผยแพร่  :  30 มิถุนายน 2551</t>
  </si>
  <si>
    <t>ณ วันที่  30 มิถุนายน 2551</t>
  </si>
  <si>
    <t>มิถุนายน 2551</t>
  </si>
  <si>
    <t>วันที่เผยแพร่  :  30 กรกฎาคม 2551</t>
  </si>
  <si>
    <t>ณ วันที่  31 กรกฎาคม 2551</t>
  </si>
  <si>
    <t>กรกฎาคม 2551</t>
  </si>
  <si>
    <t>วันที่เผยแพร่  :  29 สิงหาคม 2551</t>
  </si>
  <si>
    <t>ณ วันที่  31 สิงหาคม 2551</t>
  </si>
  <si>
    <t>สิงหาคม 2551</t>
  </si>
  <si>
    <t>วันที่เผยแพร่  :  30 กันยายน 2551</t>
  </si>
  <si>
    <t>ณ วันที่  30 กันยายน 2551</t>
  </si>
  <si>
    <t>กันยายน 2551</t>
  </si>
  <si>
    <t>วันที่เผยแพร่  :  30 ตุลาคม 2551</t>
  </si>
  <si>
    <t>ณ วันที่  31 ตุลาคม 2551</t>
  </si>
  <si>
    <t>ตุลาคม 2551</t>
  </si>
  <si>
    <t>วันที่เผยแพร่  :  3 ธันวาคม 2551</t>
  </si>
  <si>
    <t>ณ วันที่  30 พฤศจิกายน 2551</t>
  </si>
  <si>
    <t>พฤศจิกายน 2551</t>
  </si>
  <si>
    <t>วันที่เผยแพร่  :  6 มกราคม 2552</t>
  </si>
  <si>
    <t>ณ วันที่  31 ธันวาคม 2551</t>
  </si>
  <si>
    <t>ธันวาคม 2551</t>
  </si>
  <si>
    <t>วันที่เผยแพร่  :  3  เมษายน  2552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</si>
</sst>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#,##0.00_ ;[Red]\(#,##0.00\)"/>
    <numFmt numFmtId="189" formatCode="#"/>
  </numFmts>
  <fonts count="15">
    <font>
      <sz val="14"/>
      <name val="Cordia New"/>
      <family val="0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b/>
      <sz val="18"/>
      <name val="FreesiaUPC"/>
      <family val="2"/>
    </font>
    <font>
      <sz val="14"/>
      <name val="FreesiaUPC"/>
      <family val="2"/>
    </font>
    <font>
      <sz val="14"/>
      <color indexed="53"/>
      <name val="FreesiaUPC"/>
      <family val="2"/>
    </font>
    <font>
      <b/>
      <sz val="14"/>
      <name val="FreesiaUPC"/>
      <family val="2"/>
    </font>
    <font>
      <b/>
      <sz val="14"/>
      <color indexed="53"/>
      <name val="FreesiaUPC"/>
      <family val="2"/>
    </font>
    <font>
      <sz val="15"/>
      <name val="FreesiaUPC"/>
      <family val="2"/>
    </font>
    <font>
      <sz val="15"/>
      <color indexed="53"/>
      <name val="FreesiaUPC"/>
      <family val="2"/>
    </font>
    <font>
      <b/>
      <sz val="16"/>
      <name val="FreesiaUPC"/>
      <family val="2"/>
    </font>
    <font>
      <b/>
      <sz val="15"/>
      <name val="FreesiaUPC"/>
      <family val="2"/>
    </font>
    <font>
      <b/>
      <sz val="15"/>
      <color indexed="53"/>
      <name val="FreesiaUPC"/>
      <family val="2"/>
    </font>
    <font>
      <sz val="14"/>
      <color indexed="10"/>
      <name val="FreesiaUPC"/>
      <family val="2"/>
    </font>
    <font>
      <sz val="8"/>
      <name val="Cordia New"/>
      <family val="0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43" fontId="4" fillId="0" borderId="0" xfId="15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187" fontId="6" fillId="0" borderId="8" xfId="15" applyNumberFormat="1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43" fontId="6" fillId="0" borderId="9" xfId="15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4" fillId="0" borderId="11" xfId="0" applyFont="1" applyFill="1" applyBorder="1" applyAlignment="1" quotePrefix="1">
      <alignment horizontal="right"/>
    </xf>
    <xf numFmtId="0" fontId="4" fillId="0" borderId="12" xfId="0" applyFont="1" applyFill="1" applyBorder="1" applyAlignment="1">
      <alignment/>
    </xf>
    <xf numFmtId="187" fontId="8" fillId="0" borderId="13" xfId="15" applyNumberFormat="1" applyFont="1" applyFill="1" applyBorder="1" applyAlignment="1">
      <alignment/>
    </xf>
    <xf numFmtId="43" fontId="9" fillId="0" borderId="13" xfId="15" applyNumberFormat="1" applyFont="1" applyFill="1" applyBorder="1" applyAlignment="1">
      <alignment/>
    </xf>
    <xf numFmtId="43" fontId="8" fillId="0" borderId="13" xfId="15" applyFont="1" applyFill="1" applyBorder="1" applyAlignment="1">
      <alignment/>
    </xf>
    <xf numFmtId="2" fontId="8" fillId="0" borderId="13" xfId="0" applyNumberFormat="1" applyFont="1" applyFill="1" applyBorder="1" applyAlignment="1">
      <alignment/>
    </xf>
    <xf numFmtId="188" fontId="8" fillId="0" borderId="13" xfId="15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4" xfId="0" applyFont="1" applyFill="1" applyBorder="1" applyAlignment="1" quotePrefix="1">
      <alignment horizontal="right"/>
    </xf>
    <xf numFmtId="0" fontId="4" fillId="0" borderId="15" xfId="0" applyFont="1" applyFill="1" applyBorder="1" applyAlignment="1">
      <alignment/>
    </xf>
    <xf numFmtId="187" fontId="8" fillId="0" borderId="16" xfId="15" applyNumberFormat="1" applyFont="1" applyFill="1" applyBorder="1" applyAlignment="1">
      <alignment/>
    </xf>
    <xf numFmtId="43" fontId="9" fillId="0" borderId="16" xfId="15" applyNumberFormat="1" applyFont="1" applyFill="1" applyBorder="1" applyAlignment="1">
      <alignment/>
    </xf>
    <xf numFmtId="43" fontId="8" fillId="0" borderId="16" xfId="15" applyFont="1" applyFill="1" applyBorder="1" applyAlignment="1">
      <alignment/>
    </xf>
    <xf numFmtId="2" fontId="8" fillId="0" borderId="16" xfId="0" applyNumberFormat="1" applyFont="1" applyFill="1" applyBorder="1" applyAlignment="1">
      <alignment/>
    </xf>
    <xf numFmtId="188" fontId="8" fillId="0" borderId="16" xfId="15" applyNumberFormat="1" applyFont="1" applyFill="1" applyBorder="1" applyAlignment="1">
      <alignment/>
    </xf>
    <xf numFmtId="188" fontId="8" fillId="0" borderId="17" xfId="0" applyNumberFormat="1" applyFont="1" applyFill="1" applyBorder="1" applyAlignment="1">
      <alignment/>
    </xf>
    <xf numFmtId="187" fontId="8" fillId="0" borderId="18" xfId="15" applyNumberFormat="1" applyFont="1" applyFill="1" applyBorder="1" applyAlignment="1">
      <alignment/>
    </xf>
    <xf numFmtId="43" fontId="9" fillId="0" borderId="18" xfId="15" applyNumberFormat="1" applyFont="1" applyFill="1" applyBorder="1" applyAlignment="1">
      <alignment/>
    </xf>
    <xf numFmtId="43" fontId="8" fillId="0" borderId="18" xfId="15" applyFont="1" applyFill="1" applyBorder="1" applyAlignment="1">
      <alignment/>
    </xf>
    <xf numFmtId="0" fontId="4" fillId="0" borderId="0" xfId="0" applyFont="1" applyFill="1" applyBorder="1" applyAlignment="1">
      <alignment/>
    </xf>
    <xf numFmtId="187" fontId="11" fillId="0" borderId="8" xfId="15" applyNumberFormat="1" applyFont="1" applyFill="1" applyBorder="1" applyAlignment="1">
      <alignment/>
    </xf>
    <xf numFmtId="43" fontId="12" fillId="0" borderId="8" xfId="15" applyFont="1" applyFill="1" applyBorder="1" applyAlignment="1">
      <alignment/>
    </xf>
    <xf numFmtId="43" fontId="11" fillId="0" borderId="8" xfId="15" applyFont="1" applyFill="1" applyBorder="1" applyAlignment="1">
      <alignment/>
    </xf>
    <xf numFmtId="188" fontId="4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2" fontId="4" fillId="0" borderId="0" xfId="15" applyNumberFormat="1" applyFont="1" applyAlignment="1">
      <alignment/>
    </xf>
    <xf numFmtId="187" fontId="4" fillId="0" borderId="0" xfId="15" applyNumberFormat="1" applyFont="1" applyAlignment="1">
      <alignment/>
    </xf>
    <xf numFmtId="0" fontId="4" fillId="0" borderId="19" xfId="0" applyFont="1" applyFill="1" applyBorder="1" applyAlignment="1" quotePrefix="1">
      <alignment horizontal="right"/>
    </xf>
    <xf numFmtId="2" fontId="8" fillId="0" borderId="20" xfId="0" applyNumberFormat="1" applyFont="1" applyFill="1" applyBorder="1" applyAlignment="1">
      <alignment/>
    </xf>
    <xf numFmtId="43" fontId="9" fillId="0" borderId="20" xfId="15" applyNumberFormat="1" applyFont="1" applyFill="1" applyBorder="1" applyAlignment="1">
      <alignment/>
    </xf>
    <xf numFmtId="43" fontId="8" fillId="0" borderId="20" xfId="15" applyFont="1" applyFill="1" applyBorder="1" applyAlignment="1">
      <alignment/>
    </xf>
    <xf numFmtId="43" fontId="11" fillId="0" borderId="9" xfId="15" applyFont="1" applyFill="1" applyBorder="1" applyAlignment="1">
      <alignment/>
    </xf>
    <xf numFmtId="43" fontId="12" fillId="0" borderId="9" xfId="15" applyFont="1" applyFill="1" applyBorder="1" applyAlignment="1">
      <alignment/>
    </xf>
    <xf numFmtId="188" fontId="11" fillId="0" borderId="9" xfId="15" applyNumberFormat="1" applyFont="1" applyFill="1" applyBorder="1" applyAlignment="1">
      <alignment/>
    </xf>
    <xf numFmtId="188" fontId="11" fillId="0" borderId="10" xfId="15" applyNumberFormat="1" applyFont="1" applyFill="1" applyBorder="1" applyAlignment="1">
      <alignment/>
    </xf>
    <xf numFmtId="43" fontId="4" fillId="0" borderId="0" xfId="15" applyNumberFormat="1" applyFont="1" applyAlignment="1">
      <alignment/>
    </xf>
    <xf numFmtId="187" fontId="8" fillId="0" borderId="20" xfId="15" applyNumberFormat="1" applyFont="1" applyFill="1" applyBorder="1" applyAlignment="1">
      <alignment/>
    </xf>
    <xf numFmtId="43" fontId="4" fillId="0" borderId="0" xfId="0" applyNumberFormat="1" applyFont="1" applyAlignment="1">
      <alignment/>
    </xf>
    <xf numFmtId="17" fontId="7" fillId="0" borderId="21" xfId="0" applyNumberFormat="1" applyFont="1" applyBorder="1" applyAlignment="1" quotePrefix="1">
      <alignment horizontal="center"/>
    </xf>
    <xf numFmtId="0" fontId="13" fillId="0" borderId="0" xfId="0" applyFont="1" applyAlignment="1">
      <alignment/>
    </xf>
    <xf numFmtId="189" fontId="13" fillId="0" borderId="0" xfId="0" applyNumberFormat="1" applyFont="1" applyAlignment="1">
      <alignment/>
    </xf>
    <xf numFmtId="189" fontId="13" fillId="0" borderId="0" xfId="15" applyNumberFormat="1" applyFont="1" applyAlignment="1">
      <alignment/>
    </xf>
    <xf numFmtId="43" fontId="5" fillId="0" borderId="0" xfId="0" applyNumberFormat="1" applyFont="1" applyAlignment="1">
      <alignment/>
    </xf>
    <xf numFmtId="2" fontId="8" fillId="0" borderId="18" xfId="0" applyNumberFormat="1" applyFont="1" applyFill="1" applyBorder="1" applyAlignment="1">
      <alignment/>
    </xf>
    <xf numFmtId="0" fontId="3" fillId="0" borderId="0" xfId="0" applyNumberFormat="1" applyFont="1" applyAlignment="1">
      <alignment horizontal="center" vertical="center"/>
    </xf>
    <xf numFmtId="0" fontId="6" fillId="0" borderId="19" xfId="0" applyFont="1" applyBorder="1" applyAlignment="1">
      <alignment horizontal="center"/>
    </xf>
    <xf numFmtId="0" fontId="0" fillId="0" borderId="22" xfId="0" applyBorder="1" applyAlignment="1">
      <alignment/>
    </xf>
    <xf numFmtId="0" fontId="10" fillId="0" borderId="23" xfId="0" applyFont="1" applyFill="1" applyBorder="1" applyAlignment="1">
      <alignment horizontal="center"/>
    </xf>
    <xf numFmtId="0" fontId="0" fillId="0" borderId="24" xfId="0" applyBorder="1" applyAlignment="1">
      <alignment/>
    </xf>
    <xf numFmtId="0" fontId="6" fillId="0" borderId="21" xfId="0" applyFont="1" applyBorder="1" applyAlignment="1">
      <alignment horizontal="center"/>
    </xf>
    <xf numFmtId="0" fontId="0" fillId="0" borderId="25" xfId="0" applyBorder="1" applyAlignment="1">
      <alignment/>
    </xf>
    <xf numFmtId="0" fontId="6" fillId="0" borderId="4" xfId="0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2" xfId="0" applyBorder="1" applyAlignment="1">
      <alignment/>
    </xf>
    <xf numFmtId="17" fontId="6" fillId="0" borderId="21" xfId="0" applyNumberFormat="1" applyFont="1" applyBorder="1" applyAlignment="1">
      <alignment horizontal="center"/>
    </xf>
    <xf numFmtId="0" fontId="0" fillId="0" borderId="27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VD%20Report-12-08%20(Data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การจัดการ"/>
      <sheetName val="รายบริษัท"/>
      <sheetName val="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zoomScale="75" zoomScaleNormal="75" zoomScaleSheetLayoutView="75" workbookViewId="0" topLeftCell="A1">
      <selection activeCell="A1" sqref="A1:M1"/>
    </sheetView>
  </sheetViews>
  <sheetFormatPr defaultColWidth="9.140625" defaultRowHeight="21.75"/>
  <cols>
    <col min="1" max="1" width="4.00390625" style="2" customWidth="1"/>
    <col min="2" max="2" width="67.00390625" style="1" customWidth="1"/>
    <col min="3" max="3" width="8.8515625" style="1" customWidth="1"/>
    <col min="4" max="4" width="14.00390625" style="1" customWidth="1"/>
    <col min="5" max="5" width="9.421875" style="1" bestFit="1" customWidth="1"/>
    <col min="6" max="6" width="20.00390625" style="3" hidden="1" customWidth="1"/>
    <col min="7" max="7" width="15.421875" style="4" bestFit="1" customWidth="1"/>
    <col min="8" max="8" width="10.8515625" style="1" bestFit="1" customWidth="1"/>
    <col min="9" max="9" width="20.00390625" style="3" hidden="1" customWidth="1"/>
    <col min="10" max="10" width="15.421875" style="4" bestFit="1" customWidth="1"/>
    <col min="11" max="11" width="10.8515625" style="1" bestFit="1" customWidth="1"/>
    <col min="12" max="12" width="12.28125" style="1" bestFit="1" customWidth="1"/>
    <col min="13" max="13" width="9.140625" style="1" bestFit="1" customWidth="1"/>
    <col min="14" max="16384" width="9.140625" style="1" customWidth="1"/>
  </cols>
  <sheetData>
    <row r="1" spans="1:13" ht="26.25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</row>
    <row r="2" spans="1:13" ht="26.25">
      <c r="A2" s="62" t="s">
        <v>54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</row>
    <row r="3" ht="21" thickBot="1"/>
    <row r="4" spans="1:13" ht="21.75">
      <c r="A4" s="5"/>
      <c r="B4" s="6"/>
      <c r="C4" s="7" t="s">
        <v>1</v>
      </c>
      <c r="D4" s="7" t="s">
        <v>1</v>
      </c>
      <c r="E4" s="7" t="s">
        <v>1</v>
      </c>
      <c r="F4" s="8" t="s">
        <v>2</v>
      </c>
      <c r="G4" s="69" t="s">
        <v>2</v>
      </c>
      <c r="H4" s="71"/>
      <c r="I4" s="8" t="s">
        <v>2</v>
      </c>
      <c r="J4" s="69" t="s">
        <v>2</v>
      </c>
      <c r="K4" s="71"/>
      <c r="L4" s="69" t="s">
        <v>2</v>
      </c>
      <c r="M4" s="70"/>
    </row>
    <row r="5" spans="1:13" ht="21.75">
      <c r="A5" s="63" t="s">
        <v>3</v>
      </c>
      <c r="B5" s="64"/>
      <c r="C5" s="9" t="s">
        <v>4</v>
      </c>
      <c r="D5" s="9" t="s">
        <v>5</v>
      </c>
      <c r="E5" s="9" t="s">
        <v>6</v>
      </c>
      <c r="F5" s="56" t="s">
        <v>55</v>
      </c>
      <c r="G5" s="72" t="str">
        <f>F5</f>
        <v>ธันวาคม 2550</v>
      </c>
      <c r="H5" s="73"/>
      <c r="I5" s="56" t="s">
        <v>52</v>
      </c>
      <c r="J5" s="72" t="str">
        <f>I5</f>
        <v>พฤศจิกายน 2550</v>
      </c>
      <c r="K5" s="73"/>
      <c r="L5" s="67" t="s">
        <v>7</v>
      </c>
      <c r="M5" s="68"/>
    </row>
    <row r="6" spans="1:13" ht="21.75" thickBot="1">
      <c r="A6" s="10"/>
      <c r="B6" s="11"/>
      <c r="C6" s="12" t="s">
        <v>8</v>
      </c>
      <c r="D6" s="13" t="s">
        <v>9</v>
      </c>
      <c r="E6" s="12" t="s">
        <v>9</v>
      </c>
      <c r="F6" s="14"/>
      <c r="G6" s="15" t="s">
        <v>10</v>
      </c>
      <c r="H6" s="16" t="s">
        <v>11</v>
      </c>
      <c r="I6" s="14"/>
      <c r="J6" s="15" t="s">
        <v>10</v>
      </c>
      <c r="K6" s="16" t="s">
        <v>11</v>
      </c>
      <c r="L6" s="16" t="s">
        <v>10</v>
      </c>
      <c r="M6" s="17" t="s">
        <v>11</v>
      </c>
    </row>
    <row r="7" spans="1:13" s="25" customFormat="1" ht="21">
      <c r="A7" s="18" t="s">
        <v>12</v>
      </c>
      <c r="B7" s="19" t="s">
        <v>13</v>
      </c>
      <c r="C7" s="20">
        <v>32</v>
      </c>
      <c r="D7" s="20">
        <v>112338</v>
      </c>
      <c r="E7" s="20">
        <v>216</v>
      </c>
      <c r="F7" s="21">
        <v>71373806.51412001</v>
      </c>
      <c r="G7" s="22">
        <v>71373.80651412</v>
      </c>
      <c r="H7" s="23">
        <v>16.158146466544437</v>
      </c>
      <c r="I7" s="21">
        <v>70062504.52668999</v>
      </c>
      <c r="J7" s="22">
        <v>70062.50452669</v>
      </c>
      <c r="K7" s="23">
        <v>16.182794792667703</v>
      </c>
      <c r="L7" s="24">
        <v>1311.301987430008</v>
      </c>
      <c r="M7" s="33">
        <v>1.871617345523915</v>
      </c>
    </row>
    <row r="8" spans="1:13" s="25" customFormat="1" ht="21">
      <c r="A8" s="26" t="s">
        <v>14</v>
      </c>
      <c r="B8" s="27" t="s">
        <v>15</v>
      </c>
      <c r="C8" s="28">
        <v>59</v>
      </c>
      <c r="D8" s="28">
        <v>352424</v>
      </c>
      <c r="E8" s="28">
        <v>2067</v>
      </c>
      <c r="F8" s="29">
        <v>62725878.39179</v>
      </c>
      <c r="G8" s="30">
        <v>62725.87839179</v>
      </c>
      <c r="H8" s="31">
        <v>14.200362567137127</v>
      </c>
      <c r="I8" s="29">
        <v>61304364.10657999</v>
      </c>
      <c r="J8" s="30">
        <v>61304.36410657999</v>
      </c>
      <c r="K8" s="31">
        <v>14.15986983242714</v>
      </c>
      <c r="L8" s="32">
        <v>1421.5142852100107</v>
      </c>
      <c r="M8" s="33">
        <v>2.3187815515689123</v>
      </c>
    </row>
    <row r="9" spans="1:13" s="25" customFormat="1" ht="21">
      <c r="A9" s="26" t="s">
        <v>16</v>
      </c>
      <c r="B9" s="27" t="s">
        <v>17</v>
      </c>
      <c r="C9" s="28">
        <v>38</v>
      </c>
      <c r="D9" s="28">
        <v>157867</v>
      </c>
      <c r="E9" s="28">
        <v>504</v>
      </c>
      <c r="F9" s="29">
        <v>51742133.36907</v>
      </c>
      <c r="G9" s="30">
        <v>51742.13336907</v>
      </c>
      <c r="H9" s="31">
        <v>11.713778629748587</v>
      </c>
      <c r="I9" s="29">
        <v>50825334.37205999</v>
      </c>
      <c r="J9" s="30">
        <v>50825.334372059995</v>
      </c>
      <c r="K9" s="31">
        <v>11.739459814749289</v>
      </c>
      <c r="L9" s="32">
        <v>916.7989970100025</v>
      </c>
      <c r="M9" s="33">
        <v>1.8038228539702252</v>
      </c>
    </row>
    <row r="10" spans="1:13" s="25" customFormat="1" ht="21">
      <c r="A10" s="26" t="s">
        <v>18</v>
      </c>
      <c r="B10" s="27" t="s">
        <v>31</v>
      </c>
      <c r="C10" s="28">
        <v>40</v>
      </c>
      <c r="D10" s="28">
        <v>168208</v>
      </c>
      <c r="E10" s="28">
        <v>698</v>
      </c>
      <c r="F10" s="29">
        <v>51739675.25385</v>
      </c>
      <c r="G10" s="30">
        <v>51739.67525385</v>
      </c>
      <c r="H10" s="31">
        <v>11.713222142884621</v>
      </c>
      <c r="I10" s="29">
        <v>50624276.953449994</v>
      </c>
      <c r="J10" s="30">
        <v>50624.27695345</v>
      </c>
      <c r="K10" s="31">
        <v>11.693020268106054</v>
      </c>
      <c r="L10" s="32">
        <v>1115.3983004000038</v>
      </c>
      <c r="M10" s="33">
        <v>2.203287370258412</v>
      </c>
    </row>
    <row r="11" spans="1:13" s="25" customFormat="1" ht="21">
      <c r="A11" s="26" t="s">
        <v>19</v>
      </c>
      <c r="B11" s="27" t="s">
        <v>20</v>
      </c>
      <c r="C11" s="28">
        <v>75</v>
      </c>
      <c r="D11" s="28">
        <v>266241</v>
      </c>
      <c r="E11" s="28">
        <v>1550</v>
      </c>
      <c r="F11" s="29">
        <v>47926117.723910004</v>
      </c>
      <c r="G11" s="30">
        <v>47926.11772391001</v>
      </c>
      <c r="H11" s="31">
        <v>10.849879915016006</v>
      </c>
      <c r="I11" s="29">
        <v>46828191.97946</v>
      </c>
      <c r="J11" s="30">
        <v>46828.19197946</v>
      </c>
      <c r="K11" s="31">
        <v>10.816213699962212</v>
      </c>
      <c r="L11" s="32">
        <v>1097.9257444500035</v>
      </c>
      <c r="M11" s="33">
        <v>2.3445828208178114</v>
      </c>
    </row>
    <row r="12" spans="1:13" s="25" customFormat="1" ht="21">
      <c r="A12" s="26" t="s">
        <v>21</v>
      </c>
      <c r="B12" s="27" t="s">
        <v>29</v>
      </c>
      <c r="C12" s="28">
        <v>10</v>
      </c>
      <c r="D12" s="28">
        <v>19420</v>
      </c>
      <c r="E12" s="28">
        <v>80</v>
      </c>
      <c r="F12" s="29">
        <v>36549761.56876999</v>
      </c>
      <c r="G12" s="30">
        <v>36549.761568769994</v>
      </c>
      <c r="H12" s="31">
        <v>8.274413676236083</v>
      </c>
      <c r="I12" s="29">
        <v>35938570.43491</v>
      </c>
      <c r="J12" s="30">
        <v>35938.57043491</v>
      </c>
      <c r="K12" s="31">
        <v>8.300966607159044</v>
      </c>
      <c r="L12" s="32">
        <v>611.1911338599966</v>
      </c>
      <c r="M12" s="33">
        <v>1.7006551080459726</v>
      </c>
    </row>
    <row r="13" spans="1:13" s="25" customFormat="1" ht="21">
      <c r="A13" s="26" t="s">
        <v>22</v>
      </c>
      <c r="B13" s="27" t="s">
        <v>49</v>
      </c>
      <c r="C13" s="28">
        <v>35</v>
      </c>
      <c r="D13" s="28">
        <v>110589</v>
      </c>
      <c r="E13" s="28">
        <v>701</v>
      </c>
      <c r="F13" s="29">
        <v>22397713.55096</v>
      </c>
      <c r="G13" s="30">
        <v>22397.71355096</v>
      </c>
      <c r="H13" s="31">
        <v>5.070565151944396</v>
      </c>
      <c r="I13" s="29">
        <v>22052521.11268</v>
      </c>
      <c r="J13" s="30">
        <v>22052.52111268</v>
      </c>
      <c r="K13" s="31">
        <v>5.093614997612937</v>
      </c>
      <c r="L13" s="32">
        <v>345.19243828000253</v>
      </c>
      <c r="M13" s="33">
        <v>1.5653196136450813</v>
      </c>
    </row>
    <row r="14" spans="1:13" s="25" customFormat="1" ht="21">
      <c r="A14" s="26" t="s">
        <v>24</v>
      </c>
      <c r="B14" s="27" t="s">
        <v>23</v>
      </c>
      <c r="C14" s="28">
        <v>39</v>
      </c>
      <c r="D14" s="28">
        <v>170018</v>
      </c>
      <c r="E14" s="28">
        <v>697</v>
      </c>
      <c r="F14" s="29">
        <v>22224206.48782</v>
      </c>
      <c r="G14" s="30">
        <v>22224.20648782</v>
      </c>
      <c r="H14" s="31">
        <v>5.031285300187554</v>
      </c>
      <c r="I14" s="29">
        <v>21828065.459539995</v>
      </c>
      <c r="J14" s="30">
        <v>21828.065459539994</v>
      </c>
      <c r="K14" s="31">
        <v>5.041771007744788</v>
      </c>
      <c r="L14" s="32">
        <v>396.14102828000614</v>
      </c>
      <c r="M14" s="33">
        <v>1.814824263809746</v>
      </c>
    </row>
    <row r="15" spans="1:13" s="25" customFormat="1" ht="21">
      <c r="A15" s="26" t="s">
        <v>25</v>
      </c>
      <c r="B15" s="27" t="s">
        <v>26</v>
      </c>
      <c r="C15" s="28">
        <v>29</v>
      </c>
      <c r="D15" s="28">
        <v>113812</v>
      </c>
      <c r="E15" s="28">
        <v>625</v>
      </c>
      <c r="F15" s="29">
        <v>19825861.0415</v>
      </c>
      <c r="G15" s="30">
        <v>19825.861041499997</v>
      </c>
      <c r="H15" s="31">
        <v>4.488329573266335</v>
      </c>
      <c r="I15" s="29">
        <v>19397011.70389</v>
      </c>
      <c r="J15" s="30">
        <v>19397.01170389</v>
      </c>
      <c r="K15" s="31">
        <v>4.4802546257170635</v>
      </c>
      <c r="L15" s="32">
        <v>428.84933760999775</v>
      </c>
      <c r="M15" s="33">
        <v>2.2109041544991883</v>
      </c>
    </row>
    <row r="16" spans="1:13" s="25" customFormat="1" ht="21">
      <c r="A16" s="26" t="s">
        <v>27</v>
      </c>
      <c r="B16" s="27" t="s">
        <v>48</v>
      </c>
      <c r="C16" s="28">
        <v>49</v>
      </c>
      <c r="D16" s="28">
        <v>242699</v>
      </c>
      <c r="E16" s="28">
        <v>355</v>
      </c>
      <c r="F16" s="29">
        <v>17802273.891149998</v>
      </c>
      <c r="G16" s="30">
        <v>17802.27389115</v>
      </c>
      <c r="H16" s="31">
        <v>4.030214486512429</v>
      </c>
      <c r="I16" s="29">
        <v>17424475.239719998</v>
      </c>
      <c r="J16" s="30">
        <v>17424.47523972</v>
      </c>
      <c r="K16" s="31">
        <v>4.024644980638544</v>
      </c>
      <c r="L16" s="32">
        <v>377.79865142999915</v>
      </c>
      <c r="M16" s="33">
        <v>2.168206767965026</v>
      </c>
    </row>
    <row r="17" spans="1:13" s="25" customFormat="1" ht="21">
      <c r="A17" s="26" t="s">
        <v>28</v>
      </c>
      <c r="B17" s="27" t="s">
        <v>50</v>
      </c>
      <c r="C17" s="28">
        <v>10</v>
      </c>
      <c r="D17" s="28">
        <v>33401</v>
      </c>
      <c r="E17" s="28">
        <v>194</v>
      </c>
      <c r="F17" s="29">
        <v>11785805.94786</v>
      </c>
      <c r="G17" s="30">
        <v>11785.80594786</v>
      </c>
      <c r="H17" s="31">
        <v>2.6681606044665425</v>
      </c>
      <c r="I17" s="29">
        <v>11605634.96833</v>
      </c>
      <c r="J17" s="30">
        <v>11605.63496833</v>
      </c>
      <c r="K17" s="31">
        <v>2.6806293951359805</v>
      </c>
      <c r="L17" s="32">
        <v>180.1709795300012</v>
      </c>
      <c r="M17" s="33">
        <v>1.5524439638301586</v>
      </c>
    </row>
    <row r="18" spans="1:13" s="25" customFormat="1" ht="21">
      <c r="A18" s="26" t="s">
        <v>30</v>
      </c>
      <c r="B18" s="27" t="s">
        <v>53</v>
      </c>
      <c r="C18" s="28">
        <v>33</v>
      </c>
      <c r="D18" s="28">
        <v>62100</v>
      </c>
      <c r="E18" s="28">
        <v>463</v>
      </c>
      <c r="F18" s="29">
        <v>6583342.4662</v>
      </c>
      <c r="G18" s="30">
        <v>6583.3424662</v>
      </c>
      <c r="H18" s="31">
        <v>1.4903872583457798</v>
      </c>
      <c r="I18" s="29">
        <v>6431526.42542</v>
      </c>
      <c r="J18" s="30">
        <v>6431.52642542</v>
      </c>
      <c r="K18" s="31">
        <v>1.4855317127086525</v>
      </c>
      <c r="L18" s="32">
        <v>151.81604077999964</v>
      </c>
      <c r="M18" s="33">
        <v>2.3604978155723826</v>
      </c>
    </row>
    <row r="19" spans="1:13" s="25" customFormat="1" ht="21">
      <c r="A19" s="26" t="s">
        <v>32</v>
      </c>
      <c r="B19" s="27" t="s">
        <v>47</v>
      </c>
      <c r="C19" s="28">
        <v>7</v>
      </c>
      <c r="D19" s="28">
        <v>6040</v>
      </c>
      <c r="E19" s="28">
        <v>12</v>
      </c>
      <c r="F19" s="29">
        <v>5538649.921910001</v>
      </c>
      <c r="G19" s="30">
        <v>5538.649921910001</v>
      </c>
      <c r="H19" s="31">
        <v>1.2538817955216088</v>
      </c>
      <c r="I19" s="29">
        <v>5434228.04126</v>
      </c>
      <c r="J19" s="30">
        <v>5434.22804126</v>
      </c>
      <c r="K19" s="31">
        <v>1.2551791838210753</v>
      </c>
      <c r="L19" s="32">
        <v>104.42188065000028</v>
      </c>
      <c r="M19" s="33">
        <v>1.921558680592076</v>
      </c>
    </row>
    <row r="20" spans="1:13" s="25" customFormat="1" ht="21">
      <c r="A20" s="26" t="s">
        <v>34</v>
      </c>
      <c r="B20" s="27" t="s">
        <v>41</v>
      </c>
      <c r="C20" s="28">
        <v>4</v>
      </c>
      <c r="D20" s="28">
        <v>8790</v>
      </c>
      <c r="E20" s="28">
        <v>6</v>
      </c>
      <c r="F20" s="29">
        <v>4908214.7027900005</v>
      </c>
      <c r="G20" s="30">
        <v>4908.21470279</v>
      </c>
      <c r="H20" s="31">
        <v>1.1111590642323121</v>
      </c>
      <c r="I20" s="29">
        <v>4838599.38409</v>
      </c>
      <c r="J20" s="30">
        <v>4838.59938409</v>
      </c>
      <c r="K20" s="31">
        <v>1.1176029381996755</v>
      </c>
      <c r="L20" s="32">
        <v>69.61531869999999</v>
      </c>
      <c r="M20" s="33">
        <v>1.4387493812549355</v>
      </c>
    </row>
    <row r="21" spans="1:13" s="25" customFormat="1" ht="21">
      <c r="A21" s="26" t="s">
        <v>36</v>
      </c>
      <c r="B21" s="27" t="s">
        <v>43</v>
      </c>
      <c r="C21" s="28">
        <v>26</v>
      </c>
      <c r="D21" s="28">
        <v>37661</v>
      </c>
      <c r="E21" s="28">
        <v>244</v>
      </c>
      <c r="F21" s="29">
        <v>3777780.7736799996</v>
      </c>
      <c r="G21" s="30">
        <v>3777.7807736799996</v>
      </c>
      <c r="H21" s="31">
        <v>0.8552428130275069</v>
      </c>
      <c r="I21" s="29">
        <v>3676910.9735899996</v>
      </c>
      <c r="J21" s="30">
        <v>3676.9109735899997</v>
      </c>
      <c r="K21" s="31">
        <v>0.8492801700208661</v>
      </c>
      <c r="L21" s="32">
        <v>100.8698000899999</v>
      </c>
      <c r="M21" s="33">
        <v>2.7433299531730126</v>
      </c>
    </row>
    <row r="22" spans="1:13" s="25" customFormat="1" ht="21">
      <c r="A22" s="26" t="s">
        <v>37</v>
      </c>
      <c r="B22" s="27" t="s">
        <v>51</v>
      </c>
      <c r="C22" s="28">
        <v>26</v>
      </c>
      <c r="D22" s="28">
        <v>35067</v>
      </c>
      <c r="E22" s="28">
        <v>278</v>
      </c>
      <c r="F22" s="29">
        <v>3615024.1217400003</v>
      </c>
      <c r="G22" s="30">
        <v>3615.0241217400003</v>
      </c>
      <c r="H22" s="31">
        <v>0.81839672131835</v>
      </c>
      <c r="I22" s="29">
        <v>3512464.4298100006</v>
      </c>
      <c r="J22" s="30">
        <v>3512.4644298100006</v>
      </c>
      <c r="K22" s="31">
        <v>0.8112968765269631</v>
      </c>
      <c r="L22" s="32">
        <v>102.55969192999964</v>
      </c>
      <c r="M22" s="33">
        <v>2.919878449432366</v>
      </c>
    </row>
    <row r="23" spans="1:13" s="37" customFormat="1" ht="21">
      <c r="A23" s="26" t="s">
        <v>38</v>
      </c>
      <c r="B23" s="27" t="s">
        <v>39</v>
      </c>
      <c r="C23" s="28">
        <v>1</v>
      </c>
      <c r="D23" s="28">
        <v>26359</v>
      </c>
      <c r="E23" s="28">
        <v>2</v>
      </c>
      <c r="F23" s="29">
        <v>1204013.8453499998</v>
      </c>
      <c r="G23" s="30">
        <v>1204.0138453499999</v>
      </c>
      <c r="H23" s="31">
        <v>0.27257383361028864</v>
      </c>
      <c r="I23" s="29">
        <v>1159724.26566</v>
      </c>
      <c r="J23" s="30">
        <v>1159.7242656600001</v>
      </c>
      <c r="K23" s="31">
        <v>0.26786909680203624</v>
      </c>
      <c r="L23" s="32">
        <v>44.289579689999755</v>
      </c>
      <c r="M23" s="33">
        <v>3.8189749927147134</v>
      </c>
    </row>
    <row r="24" spans="1:13" s="37" customFormat="1" ht="21">
      <c r="A24" s="26" t="s">
        <v>40</v>
      </c>
      <c r="B24" s="27" t="s">
        <v>33</v>
      </c>
      <c r="C24" s="54">
        <v>0</v>
      </c>
      <c r="D24" s="54">
        <v>0</v>
      </c>
      <c r="E24" s="54">
        <v>0</v>
      </c>
      <c r="F24" s="47">
        <v>0</v>
      </c>
      <c r="G24" s="30">
        <v>0</v>
      </c>
      <c r="H24" s="31">
        <v>0</v>
      </c>
      <c r="I24" s="29">
        <v>0</v>
      </c>
      <c r="J24" s="30">
        <v>0</v>
      </c>
      <c r="K24" s="31">
        <v>0</v>
      </c>
      <c r="L24" s="32">
        <v>0</v>
      </c>
      <c r="M24" s="33">
        <v>0</v>
      </c>
    </row>
    <row r="25" spans="1:13" s="37" customFormat="1" ht="21">
      <c r="A25" s="45" t="s">
        <v>42</v>
      </c>
      <c r="B25" s="27" t="s">
        <v>35</v>
      </c>
      <c r="C25" s="34">
        <v>0</v>
      </c>
      <c r="D25" s="34">
        <v>0</v>
      </c>
      <c r="E25" s="34">
        <v>0</v>
      </c>
      <c r="F25" s="35">
        <v>0</v>
      </c>
      <c r="G25" s="36">
        <v>0</v>
      </c>
      <c r="H25" s="46">
        <v>0</v>
      </c>
      <c r="I25" s="47">
        <v>0</v>
      </c>
      <c r="J25" s="48">
        <v>0</v>
      </c>
      <c r="K25" s="31">
        <v>0</v>
      </c>
      <c r="L25" s="32">
        <v>0</v>
      </c>
      <c r="M25" s="33">
        <v>0</v>
      </c>
    </row>
    <row r="26" spans="1:14" s="25" customFormat="1" ht="24" thickBot="1">
      <c r="A26" s="65" t="s">
        <v>44</v>
      </c>
      <c r="B26" s="66"/>
      <c r="C26" s="38">
        <f aca="true" t="shared" si="0" ref="C26:L26">SUM(C7:C25)</f>
        <v>513</v>
      </c>
      <c r="D26" s="38">
        <f t="shared" si="0"/>
        <v>1923034</v>
      </c>
      <c r="E26" s="38">
        <f t="shared" si="0"/>
        <v>8692</v>
      </c>
      <c r="F26" s="39">
        <f t="shared" si="0"/>
        <v>441720259.57247</v>
      </c>
      <c r="G26" s="40">
        <f t="shared" si="0"/>
        <v>441720.25957247015</v>
      </c>
      <c r="H26" s="49">
        <f t="shared" si="0"/>
        <v>99.99999999999996</v>
      </c>
      <c r="I26" s="50">
        <f t="shared" si="0"/>
        <v>432944404.37714</v>
      </c>
      <c r="J26" s="49">
        <f t="shared" si="0"/>
        <v>432944.4043771399</v>
      </c>
      <c r="K26" s="49">
        <f t="shared" si="0"/>
        <v>100</v>
      </c>
      <c r="L26" s="51">
        <f t="shared" si="0"/>
        <v>8775.855195330028</v>
      </c>
      <c r="M26" s="52">
        <f>L26*100/J26</f>
        <v>2.0270166577058566</v>
      </c>
      <c r="N26" s="41"/>
    </row>
    <row r="27" ht="21">
      <c r="B27" s="42" t="s">
        <v>45</v>
      </c>
    </row>
    <row r="28" spans="2:10" ht="21">
      <c r="B28" s="42" t="s">
        <v>46</v>
      </c>
      <c r="C28" s="57"/>
      <c r="D28" s="58"/>
      <c r="J28" s="43"/>
    </row>
    <row r="29" spans="2:12" ht="21">
      <c r="B29" s="42" t="s">
        <v>56</v>
      </c>
      <c r="D29" s="59"/>
      <c r="F29" s="44"/>
      <c r="G29" s="1"/>
      <c r="H29" s="44"/>
      <c r="I29" s="55"/>
      <c r="J29" s="44"/>
      <c r="L29" s="53"/>
    </row>
    <row r="30" spans="2:10" ht="20.25">
      <c r="B30" s="57"/>
      <c r="F30" s="1"/>
      <c r="G30" s="1"/>
      <c r="I30" s="1"/>
      <c r="J30" s="1"/>
    </row>
    <row r="32" spans="6:10" ht="20.25">
      <c r="F32" s="1"/>
      <c r="G32" s="1"/>
      <c r="I32" s="1"/>
      <c r="J32" s="1"/>
    </row>
    <row r="33" spans="6:10" ht="20.25">
      <c r="F33" s="1"/>
      <c r="G33" s="1"/>
      <c r="I33" s="1"/>
      <c r="J33" s="1"/>
    </row>
    <row r="34" spans="2:10" ht="20.25">
      <c r="B34" s="57"/>
      <c r="F34" s="1"/>
      <c r="G34" s="1"/>
      <c r="I34" s="1"/>
      <c r="J34" s="1"/>
    </row>
    <row r="35" spans="6:10" ht="20.25">
      <c r="F35" s="1"/>
      <c r="G35" s="1"/>
      <c r="I35" s="1"/>
      <c r="J35" s="1"/>
    </row>
    <row r="36" spans="6:10" ht="20.25">
      <c r="F36" s="1"/>
      <c r="G36" s="1"/>
      <c r="I36" s="1"/>
      <c r="J36" s="1"/>
    </row>
    <row r="37" spans="6:10" ht="20.25">
      <c r="F37" s="1"/>
      <c r="G37" s="1"/>
      <c r="I37" s="1"/>
      <c r="J37" s="1"/>
    </row>
    <row r="38" spans="6:10" ht="20.25">
      <c r="F38" s="1"/>
      <c r="G38" s="1"/>
      <c r="I38" s="1"/>
      <c r="J38" s="1"/>
    </row>
    <row r="39" spans="6:10" ht="20.25">
      <c r="F39" s="1"/>
      <c r="G39" s="1"/>
      <c r="I39" s="1"/>
      <c r="J39" s="1"/>
    </row>
    <row r="40" spans="6:10" ht="20.25">
      <c r="F40" s="1"/>
      <c r="G40" s="1"/>
      <c r="I40" s="1"/>
      <c r="J40" s="1"/>
    </row>
    <row r="41" spans="6:10" ht="20.25">
      <c r="F41" s="1"/>
      <c r="G41" s="1"/>
      <c r="I41" s="1"/>
      <c r="J41" s="1"/>
    </row>
  </sheetData>
  <mergeCells count="10">
    <mergeCell ref="A1:M1"/>
    <mergeCell ref="A2:M2"/>
    <mergeCell ref="A5:B5"/>
    <mergeCell ref="A26:B26"/>
    <mergeCell ref="L5:M5"/>
    <mergeCell ref="L4:M4"/>
    <mergeCell ref="G4:H4"/>
    <mergeCell ref="G5:H5"/>
    <mergeCell ref="J5:K5"/>
    <mergeCell ref="J4:K4"/>
  </mergeCells>
  <printOptions horizontalCentered="1"/>
  <pageMargins left="0.1968503937007874" right="0.2362204724409449" top="0.17" bottom="0.16" header="0.17" footer="0.16"/>
  <pageSetup fitToHeight="1" fitToWidth="1" horizontalDpi="600" verticalDpi="600" orientation="landscape" paperSize="9" scale="88" r:id="rId1"/>
  <colBreaks count="1" manualBreakCount="1">
    <brk id="13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zoomScale="70" zoomScaleNormal="70" zoomScaleSheetLayoutView="75" workbookViewId="0" topLeftCell="A1">
      <selection activeCell="B7" sqref="B7"/>
    </sheetView>
  </sheetViews>
  <sheetFormatPr defaultColWidth="9.140625" defaultRowHeight="21.75"/>
  <cols>
    <col min="1" max="1" width="4.00390625" style="2" customWidth="1"/>
    <col min="2" max="2" width="67.00390625" style="1" customWidth="1"/>
    <col min="3" max="3" width="8.8515625" style="1" customWidth="1"/>
    <col min="4" max="4" width="14.00390625" style="1" customWidth="1"/>
    <col min="5" max="5" width="9.421875" style="1" bestFit="1" customWidth="1"/>
    <col min="6" max="6" width="20.00390625" style="3" hidden="1" customWidth="1"/>
    <col min="7" max="7" width="15.421875" style="4" bestFit="1" customWidth="1"/>
    <col min="8" max="8" width="10.8515625" style="1" bestFit="1" customWidth="1"/>
    <col min="9" max="9" width="20.00390625" style="3" hidden="1" customWidth="1"/>
    <col min="10" max="10" width="15.421875" style="4" bestFit="1" customWidth="1"/>
    <col min="11" max="11" width="10.8515625" style="1" bestFit="1" customWidth="1"/>
    <col min="12" max="12" width="15.00390625" style="1" bestFit="1" customWidth="1"/>
    <col min="13" max="13" width="10.421875" style="1" bestFit="1" customWidth="1"/>
    <col min="14" max="16384" width="9.140625" style="1" customWidth="1"/>
  </cols>
  <sheetData>
    <row r="1" spans="1:13" ht="26.25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</row>
    <row r="2" spans="1:13" ht="26.25">
      <c r="A2" s="62" t="s">
        <v>81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</row>
    <row r="3" ht="21" thickBot="1"/>
    <row r="4" spans="1:13" ht="21.75">
      <c r="A4" s="5"/>
      <c r="B4" s="6"/>
      <c r="C4" s="7" t="s">
        <v>1</v>
      </c>
      <c r="D4" s="7" t="s">
        <v>1</v>
      </c>
      <c r="E4" s="7" t="s">
        <v>1</v>
      </c>
      <c r="F4" s="8" t="s">
        <v>2</v>
      </c>
      <c r="G4" s="69" t="s">
        <v>2</v>
      </c>
      <c r="H4" s="71"/>
      <c r="I4" s="8" t="s">
        <v>2</v>
      </c>
      <c r="J4" s="69" t="s">
        <v>2</v>
      </c>
      <c r="K4" s="71"/>
      <c r="L4" s="69" t="s">
        <v>2</v>
      </c>
      <c r="M4" s="70"/>
    </row>
    <row r="5" spans="1:13" ht="21.75">
      <c r="A5" s="63" t="s">
        <v>3</v>
      </c>
      <c r="B5" s="64"/>
      <c r="C5" s="9" t="s">
        <v>4</v>
      </c>
      <c r="D5" s="9" t="s">
        <v>5</v>
      </c>
      <c r="E5" s="9" t="s">
        <v>6</v>
      </c>
      <c r="F5" s="56" t="s">
        <v>82</v>
      </c>
      <c r="G5" s="72" t="str">
        <f>F5</f>
        <v>กันยายน 2551</v>
      </c>
      <c r="H5" s="73"/>
      <c r="I5" s="56" t="s">
        <v>79</v>
      </c>
      <c r="J5" s="72" t="str">
        <f>I5</f>
        <v>สิงหาคม 2551</v>
      </c>
      <c r="K5" s="73"/>
      <c r="L5" s="67" t="s">
        <v>7</v>
      </c>
      <c r="M5" s="68"/>
    </row>
    <row r="6" spans="1:13" ht="21.75" thickBot="1">
      <c r="A6" s="10"/>
      <c r="B6" s="11"/>
      <c r="C6" s="12" t="s">
        <v>8</v>
      </c>
      <c r="D6" s="13" t="s">
        <v>9</v>
      </c>
      <c r="E6" s="12" t="s">
        <v>9</v>
      </c>
      <c r="F6" s="14"/>
      <c r="G6" s="15" t="s">
        <v>10</v>
      </c>
      <c r="H6" s="16" t="s">
        <v>11</v>
      </c>
      <c r="I6" s="14"/>
      <c r="J6" s="15" t="s">
        <v>10</v>
      </c>
      <c r="K6" s="16" t="s">
        <v>11</v>
      </c>
      <c r="L6" s="16" t="s">
        <v>10</v>
      </c>
      <c r="M6" s="17" t="s">
        <v>11</v>
      </c>
    </row>
    <row r="7" spans="1:13" s="25" customFormat="1" ht="21">
      <c r="A7" s="18" t="s">
        <v>12</v>
      </c>
      <c r="B7" s="19" t="s">
        <v>15</v>
      </c>
      <c r="C7" s="20">
        <v>58</v>
      </c>
      <c r="D7" s="20">
        <v>369094</v>
      </c>
      <c r="E7" s="20">
        <v>2320</v>
      </c>
      <c r="F7" s="21">
        <v>66762350.043599986</v>
      </c>
      <c r="G7" s="22">
        <v>66762.35004359999</v>
      </c>
      <c r="H7" s="23">
        <v>14.49409592615941</v>
      </c>
      <c r="I7" s="21">
        <v>66336902.92595</v>
      </c>
      <c r="J7" s="22">
        <v>66336.90292595</v>
      </c>
      <c r="K7" s="23">
        <v>14.278730107337259</v>
      </c>
      <c r="L7" s="24">
        <f aca="true" t="shared" si="0" ref="L7:L23">G7-J7</f>
        <v>425.44711764999374</v>
      </c>
      <c r="M7" s="33">
        <f aca="true" t="shared" si="1" ref="M7:M24">L7*100/J7</f>
        <v>0.6413430517323191</v>
      </c>
    </row>
    <row r="8" spans="1:13" s="25" customFormat="1" ht="21">
      <c r="A8" s="26" t="s">
        <v>14</v>
      </c>
      <c r="B8" s="27" t="s">
        <v>13</v>
      </c>
      <c r="C8" s="28">
        <v>31</v>
      </c>
      <c r="D8" s="28">
        <v>95723</v>
      </c>
      <c r="E8" s="28">
        <v>216</v>
      </c>
      <c r="F8" s="29">
        <v>63028918.74511</v>
      </c>
      <c r="G8" s="30">
        <v>63028.91874511</v>
      </c>
      <c r="H8" s="31">
        <v>13.683568565473323</v>
      </c>
      <c r="I8" s="29">
        <v>64001030.60043999</v>
      </c>
      <c r="J8" s="30">
        <v>64001.03060043999</v>
      </c>
      <c r="K8" s="31">
        <v>13.775943739116437</v>
      </c>
      <c r="L8" s="32">
        <f t="shared" si="0"/>
        <v>-972.1118553299893</v>
      </c>
      <c r="M8" s="33">
        <f t="shared" si="1"/>
        <v>-1.5189003149010327</v>
      </c>
    </row>
    <row r="9" spans="1:13" s="25" customFormat="1" ht="21">
      <c r="A9" s="26" t="s">
        <v>16</v>
      </c>
      <c r="B9" s="27" t="s">
        <v>17</v>
      </c>
      <c r="C9" s="28">
        <v>41</v>
      </c>
      <c r="D9" s="28">
        <v>165435</v>
      </c>
      <c r="E9" s="28">
        <v>540</v>
      </c>
      <c r="F9" s="29">
        <v>54665306.69033999</v>
      </c>
      <c r="G9" s="30">
        <v>54665.30669033999</v>
      </c>
      <c r="H9" s="31">
        <v>11.867829674738445</v>
      </c>
      <c r="I9" s="29">
        <v>55102207.92113999</v>
      </c>
      <c r="J9" s="30">
        <v>55102.20792113999</v>
      </c>
      <c r="K9" s="31">
        <v>11.860510824610099</v>
      </c>
      <c r="L9" s="32">
        <f t="shared" si="0"/>
        <v>-436.90123080000194</v>
      </c>
      <c r="M9" s="33">
        <f t="shared" si="1"/>
        <v>-0.7928924217070884</v>
      </c>
    </row>
    <row r="10" spans="1:13" s="25" customFormat="1" ht="21">
      <c r="A10" s="26" t="s">
        <v>18</v>
      </c>
      <c r="B10" s="27" t="s">
        <v>31</v>
      </c>
      <c r="C10" s="28">
        <v>40</v>
      </c>
      <c r="D10" s="28">
        <v>171590</v>
      </c>
      <c r="E10" s="28">
        <v>799</v>
      </c>
      <c r="F10" s="29">
        <v>52444627.5957</v>
      </c>
      <c r="G10" s="30">
        <v>52444.6275957</v>
      </c>
      <c r="H10" s="31">
        <v>11.38572058484109</v>
      </c>
      <c r="I10" s="29">
        <v>52651728.311129995</v>
      </c>
      <c r="J10" s="30">
        <v>52651.72831112999</v>
      </c>
      <c r="K10" s="31">
        <v>11.333055736392852</v>
      </c>
      <c r="L10" s="32">
        <f t="shared" si="0"/>
        <v>-207.10071542998776</v>
      </c>
      <c r="M10" s="33">
        <f t="shared" si="1"/>
        <v>-0.39334077355673236</v>
      </c>
    </row>
    <row r="11" spans="1:13" s="25" customFormat="1" ht="21">
      <c r="A11" s="26" t="s">
        <v>19</v>
      </c>
      <c r="B11" s="27" t="s">
        <v>20</v>
      </c>
      <c r="C11" s="28">
        <v>78</v>
      </c>
      <c r="D11" s="28">
        <v>292820</v>
      </c>
      <c r="E11" s="28">
        <v>1743</v>
      </c>
      <c r="F11" s="29">
        <v>51687423.101859994</v>
      </c>
      <c r="G11" s="30">
        <v>51687.42310186</v>
      </c>
      <c r="H11" s="31">
        <v>11.221331605689386</v>
      </c>
      <c r="I11" s="29">
        <v>52314823.61979</v>
      </c>
      <c r="J11" s="30">
        <v>52314.823619790004</v>
      </c>
      <c r="K11" s="31">
        <v>11.260538465502028</v>
      </c>
      <c r="L11" s="32">
        <f t="shared" si="0"/>
        <v>-627.4005179300075</v>
      </c>
      <c r="M11" s="33">
        <f t="shared" si="1"/>
        <v>-1.1992786642841136</v>
      </c>
    </row>
    <row r="12" spans="1:13" s="25" customFormat="1" ht="21">
      <c r="A12" s="26" t="s">
        <v>21</v>
      </c>
      <c r="B12" s="27" t="s">
        <v>29</v>
      </c>
      <c r="C12" s="28">
        <v>11</v>
      </c>
      <c r="D12" s="28">
        <v>44154</v>
      </c>
      <c r="E12" s="28">
        <v>101</v>
      </c>
      <c r="F12" s="29">
        <v>42835534.42069</v>
      </c>
      <c r="G12" s="30">
        <v>42835.53442069</v>
      </c>
      <c r="H12" s="31">
        <v>9.299587934461895</v>
      </c>
      <c r="I12" s="29">
        <v>43039742.30366</v>
      </c>
      <c r="J12" s="30">
        <v>43039.74230366</v>
      </c>
      <c r="K12" s="31">
        <v>9.264117514339118</v>
      </c>
      <c r="L12" s="32">
        <f t="shared" si="0"/>
        <v>-204.207882970004</v>
      </c>
      <c r="M12" s="33">
        <f t="shared" si="1"/>
        <v>-0.4744635354209326</v>
      </c>
    </row>
    <row r="13" spans="1:13" s="25" customFormat="1" ht="21">
      <c r="A13" s="26" t="s">
        <v>22</v>
      </c>
      <c r="B13" s="27" t="s">
        <v>23</v>
      </c>
      <c r="C13" s="28">
        <v>42</v>
      </c>
      <c r="D13" s="28">
        <v>178047</v>
      </c>
      <c r="E13" s="28">
        <v>818</v>
      </c>
      <c r="F13" s="29">
        <v>40824843.677549995</v>
      </c>
      <c r="G13" s="30">
        <v>40824.843677549994</v>
      </c>
      <c r="H13" s="31">
        <v>8.863067283378168</v>
      </c>
      <c r="I13" s="29">
        <v>40946087.941709995</v>
      </c>
      <c r="J13" s="30">
        <v>40946.08794170999</v>
      </c>
      <c r="K13" s="31">
        <v>8.813467510287765</v>
      </c>
      <c r="L13" s="32">
        <f t="shared" si="0"/>
        <v>-121.24426415999915</v>
      </c>
      <c r="M13" s="33">
        <f t="shared" si="1"/>
        <v>-0.29610707702430566</v>
      </c>
    </row>
    <row r="14" spans="1:13" s="25" customFormat="1" ht="21">
      <c r="A14" s="26" t="s">
        <v>24</v>
      </c>
      <c r="B14" s="27" t="s">
        <v>49</v>
      </c>
      <c r="C14" s="28">
        <v>30</v>
      </c>
      <c r="D14" s="28">
        <v>111871</v>
      </c>
      <c r="E14" s="28">
        <v>679</v>
      </c>
      <c r="F14" s="29">
        <v>17714555.26568</v>
      </c>
      <c r="G14" s="30">
        <v>17714.55526568</v>
      </c>
      <c r="H14" s="31">
        <v>3.845827223612413</v>
      </c>
      <c r="I14" s="29">
        <v>17916922.52804</v>
      </c>
      <c r="J14" s="30">
        <v>17916.92252804</v>
      </c>
      <c r="K14" s="31">
        <v>3.85653972145083</v>
      </c>
      <c r="L14" s="32">
        <f t="shared" si="0"/>
        <v>-202.3672623599996</v>
      </c>
      <c r="M14" s="33">
        <f t="shared" si="1"/>
        <v>-1.12947556726494</v>
      </c>
    </row>
    <row r="15" spans="1:13" s="25" customFormat="1" ht="21">
      <c r="A15" s="26" t="s">
        <v>25</v>
      </c>
      <c r="B15" s="27" t="s">
        <v>26</v>
      </c>
      <c r="C15" s="28">
        <v>29</v>
      </c>
      <c r="D15" s="28">
        <v>114093</v>
      </c>
      <c r="E15" s="28">
        <v>703</v>
      </c>
      <c r="F15" s="29">
        <v>16440080.727420002</v>
      </c>
      <c r="G15" s="30">
        <v>16440.08072742</v>
      </c>
      <c r="H15" s="31">
        <v>3.569138997375252</v>
      </c>
      <c r="I15" s="29">
        <v>16538967.21189</v>
      </c>
      <c r="J15" s="30">
        <v>16538.96721189</v>
      </c>
      <c r="K15" s="31">
        <v>3.559940827148521</v>
      </c>
      <c r="L15" s="32">
        <f t="shared" si="0"/>
        <v>-98.88648447000014</v>
      </c>
      <c r="M15" s="33">
        <f t="shared" si="1"/>
        <v>-0.5978999970379639</v>
      </c>
    </row>
    <row r="16" spans="1:13" s="25" customFormat="1" ht="21">
      <c r="A16" s="26" t="s">
        <v>27</v>
      </c>
      <c r="B16" s="27" t="s">
        <v>48</v>
      </c>
      <c r="C16" s="28">
        <v>47</v>
      </c>
      <c r="D16" s="28">
        <v>235102</v>
      </c>
      <c r="E16" s="28">
        <v>397</v>
      </c>
      <c r="F16" s="29">
        <v>13303338.01717</v>
      </c>
      <c r="G16" s="30">
        <v>13303.338017170001</v>
      </c>
      <c r="H16" s="31">
        <v>2.888152637423067</v>
      </c>
      <c r="I16" s="29">
        <v>13480588.448560001</v>
      </c>
      <c r="J16" s="30">
        <v>13480.588448560002</v>
      </c>
      <c r="K16" s="31">
        <v>2.901638087625871</v>
      </c>
      <c r="L16" s="32">
        <f t="shared" si="0"/>
        <v>-177.2504313900008</v>
      </c>
      <c r="M16" s="33">
        <f t="shared" si="1"/>
        <v>-1.3148567814110128</v>
      </c>
    </row>
    <row r="17" spans="1:13" s="25" customFormat="1" ht="21">
      <c r="A17" s="26" t="s">
        <v>28</v>
      </c>
      <c r="B17" s="27" t="s">
        <v>53</v>
      </c>
      <c r="C17" s="28">
        <v>34</v>
      </c>
      <c r="D17" s="28">
        <v>70217</v>
      </c>
      <c r="E17" s="28">
        <v>482</v>
      </c>
      <c r="F17" s="29">
        <v>10181042.52205</v>
      </c>
      <c r="G17" s="30">
        <v>10181.04252205</v>
      </c>
      <c r="H17" s="31">
        <v>2.2103027656535676</v>
      </c>
      <c r="I17" s="29">
        <v>10178622.51187</v>
      </c>
      <c r="J17" s="30">
        <v>10178.62251187</v>
      </c>
      <c r="K17" s="31">
        <v>2.190904267473799</v>
      </c>
      <c r="L17" s="32">
        <f t="shared" si="0"/>
        <v>2.4200101799997356</v>
      </c>
      <c r="M17" s="33">
        <f t="shared" si="1"/>
        <v>0.023775419288588343</v>
      </c>
    </row>
    <row r="18" spans="1:13" s="25" customFormat="1" ht="21">
      <c r="A18" s="26" t="s">
        <v>30</v>
      </c>
      <c r="B18" s="27" t="s">
        <v>50</v>
      </c>
      <c r="C18" s="28">
        <v>7</v>
      </c>
      <c r="D18" s="28">
        <v>21674</v>
      </c>
      <c r="E18" s="28">
        <v>205</v>
      </c>
      <c r="F18" s="29">
        <v>10157077.272799999</v>
      </c>
      <c r="G18" s="30">
        <v>10157.0772728</v>
      </c>
      <c r="H18" s="31">
        <v>2.2050999137273397</v>
      </c>
      <c r="I18" s="29">
        <v>11401637.585719999</v>
      </c>
      <c r="J18" s="30">
        <v>11401.637585719998</v>
      </c>
      <c r="K18" s="31">
        <v>2.454152947868222</v>
      </c>
      <c r="L18" s="32">
        <f t="shared" si="0"/>
        <v>-1244.560312919999</v>
      </c>
      <c r="M18" s="33">
        <f t="shared" si="1"/>
        <v>-10.915627720694708</v>
      </c>
    </row>
    <row r="19" spans="1:13" s="25" customFormat="1" ht="21">
      <c r="A19" s="26" t="s">
        <v>32</v>
      </c>
      <c r="B19" s="27" t="s">
        <v>47</v>
      </c>
      <c r="C19" s="28">
        <v>9</v>
      </c>
      <c r="D19" s="28">
        <v>26863</v>
      </c>
      <c r="E19" s="28">
        <v>19</v>
      </c>
      <c r="F19" s="29">
        <v>6132123.16396</v>
      </c>
      <c r="G19" s="30">
        <v>6132.123163959999</v>
      </c>
      <c r="H19" s="31">
        <v>1.3312829957515941</v>
      </c>
      <c r="I19" s="29">
        <v>6177325.17313</v>
      </c>
      <c r="J19" s="30">
        <v>6177.32517313</v>
      </c>
      <c r="K19" s="31">
        <v>1.3296424017690982</v>
      </c>
      <c r="L19" s="32">
        <f t="shared" si="0"/>
        <v>-45.202009170000565</v>
      </c>
      <c r="M19" s="33">
        <f t="shared" si="1"/>
        <v>-0.7317408085722817</v>
      </c>
    </row>
    <row r="20" spans="1:13" s="25" customFormat="1" ht="21">
      <c r="A20" s="26" t="s">
        <v>34</v>
      </c>
      <c r="B20" s="27" t="s">
        <v>41</v>
      </c>
      <c r="C20" s="28">
        <v>4</v>
      </c>
      <c r="D20" s="28">
        <v>8873</v>
      </c>
      <c r="E20" s="28">
        <v>6</v>
      </c>
      <c r="F20" s="29">
        <v>5077989.48438</v>
      </c>
      <c r="G20" s="30">
        <v>5077.98948438</v>
      </c>
      <c r="H20" s="31">
        <v>1.1024307360445897</v>
      </c>
      <c r="I20" s="29">
        <v>5123618.89886</v>
      </c>
      <c r="J20" s="30">
        <v>5123.61889886</v>
      </c>
      <c r="K20" s="31">
        <v>1.1028367048027479</v>
      </c>
      <c r="L20" s="32">
        <f t="shared" si="0"/>
        <v>-45.62941447999947</v>
      </c>
      <c r="M20" s="33">
        <f t="shared" si="1"/>
        <v>-0.890570032251071</v>
      </c>
    </row>
    <row r="21" spans="1:13" s="25" customFormat="1" ht="21">
      <c r="A21" s="26" t="s">
        <v>36</v>
      </c>
      <c r="B21" s="27" t="s">
        <v>43</v>
      </c>
      <c r="C21" s="28">
        <v>29</v>
      </c>
      <c r="D21" s="28">
        <v>42580</v>
      </c>
      <c r="E21" s="28">
        <v>294</v>
      </c>
      <c r="F21" s="29">
        <v>4132863.30338</v>
      </c>
      <c r="G21" s="30">
        <v>4132.86330338</v>
      </c>
      <c r="H21" s="31">
        <v>0.8972439875135304</v>
      </c>
      <c r="I21" s="29">
        <v>4146540.48477</v>
      </c>
      <c r="J21" s="30">
        <v>4146.54048477</v>
      </c>
      <c r="K21" s="31">
        <v>0.8925248217763453</v>
      </c>
      <c r="L21" s="32">
        <f t="shared" si="0"/>
        <v>-13.677181390000442</v>
      </c>
      <c r="M21" s="33">
        <f t="shared" si="1"/>
        <v>-0.32984560117611117</v>
      </c>
    </row>
    <row r="22" spans="1:13" s="25" customFormat="1" ht="21">
      <c r="A22" s="26" t="s">
        <v>37</v>
      </c>
      <c r="B22" s="27" t="s">
        <v>51</v>
      </c>
      <c r="C22" s="28">
        <v>21</v>
      </c>
      <c r="D22" s="28">
        <v>34717</v>
      </c>
      <c r="E22" s="28">
        <v>278</v>
      </c>
      <c r="F22" s="29">
        <v>3865987.1671299995</v>
      </c>
      <c r="G22" s="30">
        <v>3865.9871671299993</v>
      </c>
      <c r="H22" s="31">
        <v>0.8393052193802312</v>
      </c>
      <c r="I22" s="29">
        <v>3851602.7290099994</v>
      </c>
      <c r="J22" s="30">
        <v>3851.6027290099996</v>
      </c>
      <c r="K22" s="31">
        <v>0.829040751414155</v>
      </c>
      <c r="L22" s="32">
        <f t="shared" si="0"/>
        <v>14.384438119999686</v>
      </c>
      <c r="M22" s="33">
        <f t="shared" si="1"/>
        <v>0.3734662978519855</v>
      </c>
    </row>
    <row r="23" spans="1:13" s="37" customFormat="1" ht="21">
      <c r="A23" s="26" t="s">
        <v>38</v>
      </c>
      <c r="B23" s="27" t="s">
        <v>39</v>
      </c>
      <c r="C23" s="28">
        <v>1</v>
      </c>
      <c r="D23" s="28">
        <v>28171</v>
      </c>
      <c r="E23" s="28">
        <v>2</v>
      </c>
      <c r="F23" s="29">
        <v>1363492.2085999998</v>
      </c>
      <c r="G23" s="30">
        <v>1363.4922085999997</v>
      </c>
      <c r="H23" s="31">
        <v>0.29601394877671544</v>
      </c>
      <c r="I23" s="29">
        <v>1377103.6231499999</v>
      </c>
      <c r="J23" s="30">
        <v>1377.10362315</v>
      </c>
      <c r="K23" s="31">
        <v>0.296415571084841</v>
      </c>
      <c r="L23" s="32">
        <f t="shared" si="0"/>
        <v>-13.61141455000029</v>
      </c>
      <c r="M23" s="33">
        <f t="shared" si="1"/>
        <v>-0.988408883774876</v>
      </c>
    </row>
    <row r="24" spans="1:14" s="25" customFormat="1" ht="24" thickBot="1">
      <c r="A24" s="65" t="s">
        <v>44</v>
      </c>
      <c r="B24" s="66"/>
      <c r="C24" s="38">
        <f aca="true" t="shared" si="2" ref="C24:L24">SUM(C7:C23)</f>
        <v>512</v>
      </c>
      <c r="D24" s="38">
        <f t="shared" si="2"/>
        <v>2011024</v>
      </c>
      <c r="E24" s="38">
        <f t="shared" si="2"/>
        <v>9602</v>
      </c>
      <c r="F24" s="39">
        <f t="shared" si="2"/>
        <v>460617553.4074201</v>
      </c>
      <c r="G24" s="40">
        <f t="shared" si="2"/>
        <v>460617.5534074199</v>
      </c>
      <c r="H24" s="49">
        <f t="shared" si="2"/>
        <v>100.00000000000003</v>
      </c>
      <c r="I24" s="50">
        <f t="shared" si="2"/>
        <v>464585452.8188199</v>
      </c>
      <c r="J24" s="49">
        <f t="shared" si="2"/>
        <v>464585.45281882</v>
      </c>
      <c r="K24" s="49">
        <f t="shared" si="2"/>
        <v>99.99999999999999</v>
      </c>
      <c r="L24" s="51">
        <f t="shared" si="2"/>
        <v>-3967.899411399997</v>
      </c>
      <c r="M24" s="52">
        <f t="shared" si="1"/>
        <v>-0.8540731069656213</v>
      </c>
      <c r="N24" s="41"/>
    </row>
    <row r="25" spans="2:9" ht="21">
      <c r="B25" s="42" t="s">
        <v>45</v>
      </c>
      <c r="I25" s="60"/>
    </row>
    <row r="26" spans="2:10" ht="21">
      <c r="B26" s="42" t="s">
        <v>46</v>
      </c>
      <c r="C26" s="57"/>
      <c r="D26" s="58"/>
      <c r="J26" s="43"/>
    </row>
    <row r="27" spans="2:12" ht="21">
      <c r="B27" s="42" t="s">
        <v>83</v>
      </c>
      <c r="D27" s="59"/>
      <c r="F27" s="44"/>
      <c r="G27" s="1"/>
      <c r="H27" s="44"/>
      <c r="I27" s="55"/>
      <c r="J27" s="44"/>
      <c r="L27" s="53"/>
    </row>
    <row r="28" spans="2:10" ht="20.25">
      <c r="B28" s="57"/>
      <c r="F28" s="1"/>
      <c r="G28" s="1"/>
      <c r="I28" s="1"/>
      <c r="J28" s="1"/>
    </row>
    <row r="30" spans="6:10" ht="20.25">
      <c r="F30" s="1"/>
      <c r="G30" s="1"/>
      <c r="I30" s="1"/>
      <c r="J30" s="1"/>
    </row>
    <row r="31" spans="6:10" ht="20.25">
      <c r="F31" s="1"/>
      <c r="G31" s="1"/>
      <c r="I31" s="1"/>
      <c r="J31" s="1"/>
    </row>
    <row r="32" spans="2:10" ht="20.25">
      <c r="B32" s="57"/>
      <c r="F32" s="1"/>
      <c r="G32" s="1"/>
      <c r="I32" s="1"/>
      <c r="J32" s="1"/>
    </row>
    <row r="33" spans="6:10" ht="20.25">
      <c r="F33" s="1"/>
      <c r="G33" s="1"/>
      <c r="I33" s="1"/>
      <c r="J33" s="1"/>
    </row>
    <row r="34" spans="6:10" ht="20.25">
      <c r="F34" s="1"/>
      <c r="G34" s="1"/>
      <c r="I34" s="1"/>
      <c r="J34" s="1"/>
    </row>
    <row r="35" spans="6:10" ht="20.25">
      <c r="F35" s="1"/>
      <c r="G35" s="1"/>
      <c r="I35" s="1"/>
      <c r="J35" s="1"/>
    </row>
    <row r="36" spans="6:10" ht="20.25">
      <c r="F36" s="1"/>
      <c r="G36" s="1"/>
      <c r="I36" s="1"/>
      <c r="J36" s="1"/>
    </row>
    <row r="37" spans="6:10" ht="20.25">
      <c r="F37" s="1"/>
      <c r="G37" s="1"/>
      <c r="I37" s="1"/>
      <c r="J37" s="1"/>
    </row>
    <row r="38" spans="6:10" ht="20.25">
      <c r="F38" s="1"/>
      <c r="G38" s="1"/>
      <c r="I38" s="1"/>
      <c r="J38" s="1"/>
    </row>
    <row r="39" spans="6:10" ht="20.25">
      <c r="F39" s="1"/>
      <c r="G39" s="1"/>
      <c r="I39" s="1"/>
      <c r="J39" s="1"/>
    </row>
  </sheetData>
  <mergeCells count="10">
    <mergeCell ref="A1:M1"/>
    <mergeCell ref="A2:M2"/>
    <mergeCell ref="A24:B24"/>
    <mergeCell ref="L5:M5"/>
    <mergeCell ref="G5:H5"/>
    <mergeCell ref="J4:K4"/>
    <mergeCell ref="J5:K5"/>
    <mergeCell ref="A5:B5"/>
    <mergeCell ref="L4:M4"/>
    <mergeCell ref="G4:H4"/>
  </mergeCells>
  <printOptions horizontalCentered="1"/>
  <pageMargins left="0.1968503937007874" right="0.2362204724409449" top="0.17" bottom="0.16" header="0.17" footer="0.16"/>
  <pageSetup fitToHeight="1" fitToWidth="1" horizontalDpi="600" verticalDpi="600" orientation="landscape" paperSize="9" scale="86" r:id="rId1"/>
  <colBreaks count="1" manualBreakCount="1">
    <brk id="13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zoomScale="70" zoomScaleNormal="70" zoomScaleSheetLayoutView="75" workbookViewId="0" topLeftCell="A1">
      <selection activeCell="G15" sqref="G15"/>
    </sheetView>
  </sheetViews>
  <sheetFormatPr defaultColWidth="9.140625" defaultRowHeight="21.75"/>
  <cols>
    <col min="1" max="1" width="4.00390625" style="2" customWidth="1"/>
    <col min="2" max="2" width="67.00390625" style="1" customWidth="1"/>
    <col min="3" max="3" width="8.8515625" style="1" customWidth="1"/>
    <col min="4" max="4" width="14.00390625" style="1" customWidth="1"/>
    <col min="5" max="5" width="9.421875" style="1" customWidth="1"/>
    <col min="6" max="6" width="20.00390625" style="3" hidden="1" customWidth="1"/>
    <col min="7" max="7" width="15.421875" style="4" customWidth="1"/>
    <col min="8" max="8" width="10.8515625" style="1" customWidth="1"/>
    <col min="9" max="9" width="20.00390625" style="3" hidden="1" customWidth="1"/>
    <col min="10" max="10" width="15.421875" style="4" customWidth="1"/>
    <col min="11" max="11" width="10.8515625" style="1" customWidth="1"/>
    <col min="12" max="12" width="15.00390625" style="1" customWidth="1"/>
    <col min="13" max="13" width="10.421875" style="1" customWidth="1"/>
    <col min="14" max="16384" width="9.140625" style="1" customWidth="1"/>
  </cols>
  <sheetData>
    <row r="1" spans="1:13" ht="26.25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</row>
    <row r="2" spans="1:13" ht="26.25">
      <c r="A2" s="62" t="s">
        <v>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</row>
    <row r="3" ht="21" thickBot="1"/>
    <row r="4" spans="1:13" ht="21.75">
      <c r="A4" s="5"/>
      <c r="B4" s="6"/>
      <c r="C4" s="7" t="s">
        <v>1</v>
      </c>
      <c r="D4" s="7" t="s">
        <v>1</v>
      </c>
      <c r="E4" s="7" t="s">
        <v>1</v>
      </c>
      <c r="F4" s="8" t="s">
        <v>2</v>
      </c>
      <c r="G4" s="69" t="s">
        <v>2</v>
      </c>
      <c r="H4" s="71"/>
      <c r="I4" s="8" t="s">
        <v>2</v>
      </c>
      <c r="J4" s="69" t="s">
        <v>2</v>
      </c>
      <c r="K4" s="71"/>
      <c r="L4" s="69" t="s">
        <v>2</v>
      </c>
      <c r="M4" s="70"/>
    </row>
    <row r="5" spans="1:13" ht="21.75">
      <c r="A5" s="63" t="s">
        <v>3</v>
      </c>
      <c r="B5" s="64"/>
      <c r="C5" s="9" t="s">
        <v>4</v>
      </c>
      <c r="D5" s="9" t="s">
        <v>5</v>
      </c>
      <c r="E5" s="9" t="s">
        <v>6</v>
      </c>
      <c r="F5" s="56" t="s">
        <v>85</v>
      </c>
      <c r="G5" s="72" t="str">
        <f>F5</f>
        <v>ตุลาคม 2551</v>
      </c>
      <c r="H5" s="73"/>
      <c r="I5" s="56" t="s">
        <v>82</v>
      </c>
      <c r="J5" s="72" t="str">
        <f>I5</f>
        <v>กันยายน 2551</v>
      </c>
      <c r="K5" s="73"/>
      <c r="L5" s="67" t="s">
        <v>7</v>
      </c>
      <c r="M5" s="68"/>
    </row>
    <row r="6" spans="1:13" ht="21.75" thickBot="1">
      <c r="A6" s="10"/>
      <c r="B6" s="11"/>
      <c r="C6" s="12" t="s">
        <v>8</v>
      </c>
      <c r="D6" s="13" t="s">
        <v>9</v>
      </c>
      <c r="E6" s="12" t="s">
        <v>9</v>
      </c>
      <c r="F6" s="14"/>
      <c r="G6" s="15" t="s">
        <v>10</v>
      </c>
      <c r="H6" s="16" t="s">
        <v>11</v>
      </c>
      <c r="I6" s="14"/>
      <c r="J6" s="15" t="s">
        <v>10</v>
      </c>
      <c r="K6" s="16" t="s">
        <v>11</v>
      </c>
      <c r="L6" s="16" t="s">
        <v>10</v>
      </c>
      <c r="M6" s="17" t="s">
        <v>11</v>
      </c>
    </row>
    <row r="7" spans="1:13" s="25" customFormat="1" ht="21">
      <c r="A7" s="18" t="s">
        <v>12</v>
      </c>
      <c r="B7" s="19" t="s">
        <v>15</v>
      </c>
      <c r="C7" s="20">
        <v>59</v>
      </c>
      <c r="D7" s="20">
        <v>374759</v>
      </c>
      <c r="E7" s="20">
        <v>2331</v>
      </c>
      <c r="F7" s="21">
        <v>65802600.10801999</v>
      </c>
      <c r="G7" s="22">
        <v>65802.60010802</v>
      </c>
      <c r="H7" s="23">
        <v>14.741597624973252</v>
      </c>
      <c r="I7" s="21">
        <v>66762350.043599986</v>
      </c>
      <c r="J7" s="22">
        <v>66762.35004359999</v>
      </c>
      <c r="K7" s="23">
        <v>14.49409592615941</v>
      </c>
      <c r="L7" s="24">
        <f aca="true" t="shared" si="0" ref="L7:L23">G7-J7</f>
        <v>-959.7499355799955</v>
      </c>
      <c r="M7" s="33">
        <f aca="true" t="shared" si="1" ref="M7:M24">L7*100/J7</f>
        <v>-1.4375616420830286</v>
      </c>
    </row>
    <row r="8" spans="1:13" s="25" customFormat="1" ht="21">
      <c r="A8" s="26" t="s">
        <v>14</v>
      </c>
      <c r="B8" s="27" t="s">
        <v>13</v>
      </c>
      <c r="C8" s="28">
        <v>31</v>
      </c>
      <c r="D8" s="28">
        <v>94891</v>
      </c>
      <c r="E8" s="28">
        <v>215</v>
      </c>
      <c r="F8" s="29">
        <v>58649869.15415001</v>
      </c>
      <c r="G8" s="30">
        <v>58649.86915415001</v>
      </c>
      <c r="H8" s="31">
        <v>13.139188579304081</v>
      </c>
      <c r="I8" s="29">
        <v>63028918.74511</v>
      </c>
      <c r="J8" s="30">
        <v>63028.91874511</v>
      </c>
      <c r="K8" s="31">
        <v>13.683568565473323</v>
      </c>
      <c r="L8" s="32">
        <f t="shared" si="0"/>
        <v>-4379.049590959992</v>
      </c>
      <c r="M8" s="33">
        <f t="shared" si="1"/>
        <v>-6.947683187568142</v>
      </c>
    </row>
    <row r="9" spans="1:13" s="25" customFormat="1" ht="21">
      <c r="A9" s="26" t="s">
        <v>16</v>
      </c>
      <c r="B9" s="27" t="s">
        <v>17</v>
      </c>
      <c r="C9" s="28">
        <v>41</v>
      </c>
      <c r="D9" s="28">
        <v>165617</v>
      </c>
      <c r="E9" s="28">
        <v>543</v>
      </c>
      <c r="F9" s="29">
        <v>53467065.37269</v>
      </c>
      <c r="G9" s="30">
        <v>53467.06537269</v>
      </c>
      <c r="H9" s="31">
        <v>11.978097561775105</v>
      </c>
      <c r="I9" s="29">
        <v>54665306.69033999</v>
      </c>
      <c r="J9" s="30">
        <v>54665.30669033999</v>
      </c>
      <c r="K9" s="31">
        <v>11.867829674738445</v>
      </c>
      <c r="L9" s="32">
        <f t="shared" si="0"/>
        <v>-1198.2413176499904</v>
      </c>
      <c r="M9" s="33">
        <f t="shared" si="1"/>
        <v>-2.191959380082896</v>
      </c>
    </row>
    <row r="10" spans="1:13" s="25" customFormat="1" ht="21">
      <c r="A10" s="26" t="s">
        <v>18</v>
      </c>
      <c r="B10" s="27" t="s">
        <v>31</v>
      </c>
      <c r="C10" s="28">
        <v>41</v>
      </c>
      <c r="D10" s="28">
        <v>177677</v>
      </c>
      <c r="E10" s="28">
        <v>806</v>
      </c>
      <c r="F10" s="29">
        <v>51703284.11541</v>
      </c>
      <c r="G10" s="30">
        <v>51703.28411541</v>
      </c>
      <c r="H10" s="31">
        <v>11.58296190527204</v>
      </c>
      <c r="I10" s="29">
        <v>52444627.5957</v>
      </c>
      <c r="J10" s="30">
        <v>52444.6275957</v>
      </c>
      <c r="K10" s="31">
        <v>11.38572058484109</v>
      </c>
      <c r="L10" s="32">
        <f t="shared" si="0"/>
        <v>-741.343480290001</v>
      </c>
      <c r="M10" s="33">
        <f t="shared" si="1"/>
        <v>-1.413573733433822</v>
      </c>
    </row>
    <row r="11" spans="1:13" s="25" customFormat="1" ht="21">
      <c r="A11" s="26" t="s">
        <v>19</v>
      </c>
      <c r="B11" s="27" t="s">
        <v>20</v>
      </c>
      <c r="C11" s="28">
        <v>78</v>
      </c>
      <c r="D11" s="28">
        <v>295598</v>
      </c>
      <c r="E11" s="28">
        <v>1755</v>
      </c>
      <c r="F11" s="29">
        <v>49995049.49212</v>
      </c>
      <c r="G11" s="30">
        <v>49995.04949212</v>
      </c>
      <c r="H11" s="31">
        <v>11.200270227067065</v>
      </c>
      <c r="I11" s="29">
        <v>51687423.101859994</v>
      </c>
      <c r="J11" s="30">
        <v>51687.42310186</v>
      </c>
      <c r="K11" s="31">
        <v>11.221331605689386</v>
      </c>
      <c r="L11" s="32">
        <f t="shared" si="0"/>
        <v>-1692.373609739996</v>
      </c>
      <c r="M11" s="33">
        <f t="shared" si="1"/>
        <v>-3.274246437871063</v>
      </c>
    </row>
    <row r="12" spans="1:13" s="25" customFormat="1" ht="21">
      <c r="A12" s="26" t="s">
        <v>21</v>
      </c>
      <c r="B12" s="27" t="s">
        <v>29</v>
      </c>
      <c r="C12" s="28">
        <v>11</v>
      </c>
      <c r="D12" s="28">
        <v>43712</v>
      </c>
      <c r="E12" s="28">
        <v>102</v>
      </c>
      <c r="F12" s="29">
        <v>41467990.6539</v>
      </c>
      <c r="G12" s="30">
        <v>41467.9906539</v>
      </c>
      <c r="H12" s="31">
        <v>9.289973823715817</v>
      </c>
      <c r="I12" s="29">
        <v>42835534.42069</v>
      </c>
      <c r="J12" s="30">
        <v>42835.53442069</v>
      </c>
      <c r="K12" s="31">
        <v>9.299587934461895</v>
      </c>
      <c r="L12" s="32">
        <f t="shared" si="0"/>
        <v>-1367.5437667899969</v>
      </c>
      <c r="M12" s="33">
        <f t="shared" si="1"/>
        <v>-3.1925451270416727</v>
      </c>
    </row>
    <row r="13" spans="1:13" s="25" customFormat="1" ht="21">
      <c r="A13" s="26" t="s">
        <v>22</v>
      </c>
      <c r="B13" s="27" t="s">
        <v>23</v>
      </c>
      <c r="C13" s="28">
        <v>41</v>
      </c>
      <c r="D13" s="28">
        <v>179455</v>
      </c>
      <c r="E13" s="28">
        <v>820</v>
      </c>
      <c r="F13" s="29">
        <v>39601534.88537</v>
      </c>
      <c r="G13" s="30">
        <v>39601.53488537</v>
      </c>
      <c r="H13" s="31">
        <v>8.871836244360102</v>
      </c>
      <c r="I13" s="29">
        <v>40824843.677549995</v>
      </c>
      <c r="J13" s="30">
        <v>40824.843677549994</v>
      </c>
      <c r="K13" s="31">
        <v>8.863067283378168</v>
      </c>
      <c r="L13" s="32">
        <f t="shared" si="0"/>
        <v>-1223.308792179996</v>
      </c>
      <c r="M13" s="33">
        <f t="shared" si="1"/>
        <v>-2.9964812647958925</v>
      </c>
    </row>
    <row r="14" spans="1:13" s="25" customFormat="1" ht="21">
      <c r="A14" s="26" t="s">
        <v>24</v>
      </c>
      <c r="B14" s="27" t="s">
        <v>49</v>
      </c>
      <c r="C14" s="28">
        <v>30</v>
      </c>
      <c r="D14" s="28">
        <v>114545</v>
      </c>
      <c r="E14" s="28">
        <v>681</v>
      </c>
      <c r="F14" s="29">
        <v>17468802.69232</v>
      </c>
      <c r="G14" s="30">
        <v>17468.80269232</v>
      </c>
      <c r="H14" s="31">
        <v>3.9134936895729857</v>
      </c>
      <c r="I14" s="29">
        <v>17714555.26568</v>
      </c>
      <c r="J14" s="30">
        <v>17714.55526568</v>
      </c>
      <c r="K14" s="31">
        <v>3.845827223612413</v>
      </c>
      <c r="L14" s="32">
        <f t="shared" si="0"/>
        <v>-245.75257335999777</v>
      </c>
      <c r="M14" s="33">
        <f t="shared" si="1"/>
        <v>-1.3872918042493356</v>
      </c>
    </row>
    <row r="15" spans="1:13" s="25" customFormat="1" ht="21">
      <c r="A15" s="26" t="s">
        <v>25</v>
      </c>
      <c r="B15" s="27" t="s">
        <v>26</v>
      </c>
      <c r="C15" s="28">
        <v>28</v>
      </c>
      <c r="D15" s="28">
        <v>112704</v>
      </c>
      <c r="E15" s="28">
        <v>706</v>
      </c>
      <c r="F15" s="29">
        <v>15862834.2128</v>
      </c>
      <c r="G15" s="30">
        <v>15862.8342128</v>
      </c>
      <c r="H15" s="31">
        <v>3.553712448640099</v>
      </c>
      <c r="I15" s="29">
        <v>16440080.727420002</v>
      </c>
      <c r="J15" s="30">
        <v>16440.08072742</v>
      </c>
      <c r="K15" s="31">
        <v>3.569138997375252</v>
      </c>
      <c r="L15" s="32">
        <f t="shared" si="0"/>
        <v>-577.2465146200011</v>
      </c>
      <c r="M15" s="33">
        <f t="shared" si="1"/>
        <v>-3.511214599191268</v>
      </c>
    </row>
    <row r="16" spans="1:13" s="25" customFormat="1" ht="21">
      <c r="A16" s="26" t="s">
        <v>27</v>
      </c>
      <c r="B16" s="27" t="s">
        <v>48</v>
      </c>
      <c r="C16" s="28">
        <v>47</v>
      </c>
      <c r="D16" s="28">
        <v>235102</v>
      </c>
      <c r="E16" s="28">
        <v>395</v>
      </c>
      <c r="F16" s="29">
        <v>12913007.14938</v>
      </c>
      <c r="G16" s="30">
        <v>12913.00714938</v>
      </c>
      <c r="H16" s="31">
        <v>2.892869813838284</v>
      </c>
      <c r="I16" s="29">
        <v>13303338.01717</v>
      </c>
      <c r="J16" s="30">
        <v>13303.338017170001</v>
      </c>
      <c r="K16" s="31">
        <v>2.888152637423067</v>
      </c>
      <c r="L16" s="32">
        <f t="shared" si="0"/>
        <v>-390.3308677900004</v>
      </c>
      <c r="M16" s="33">
        <f t="shared" si="1"/>
        <v>-2.934082162583695</v>
      </c>
    </row>
    <row r="17" spans="1:13" s="25" customFormat="1" ht="21">
      <c r="A17" s="26" t="s">
        <v>28</v>
      </c>
      <c r="B17" s="27" t="s">
        <v>53</v>
      </c>
      <c r="C17" s="28">
        <v>34</v>
      </c>
      <c r="D17" s="28">
        <v>71251</v>
      </c>
      <c r="E17" s="28">
        <v>490</v>
      </c>
      <c r="F17" s="29">
        <v>10266942.104619998</v>
      </c>
      <c r="G17" s="30">
        <v>10266.942104619999</v>
      </c>
      <c r="H17" s="31">
        <v>2.300078250658023</v>
      </c>
      <c r="I17" s="29">
        <v>10181042.52205</v>
      </c>
      <c r="J17" s="30">
        <v>10181.04252205</v>
      </c>
      <c r="K17" s="31">
        <v>2.2103027656535676</v>
      </c>
      <c r="L17" s="32">
        <f t="shared" si="0"/>
        <v>85.89958256999853</v>
      </c>
      <c r="M17" s="33">
        <f t="shared" si="1"/>
        <v>0.8437208899182778</v>
      </c>
    </row>
    <row r="18" spans="1:13" s="25" customFormat="1" ht="21">
      <c r="A18" s="26" t="s">
        <v>30</v>
      </c>
      <c r="B18" s="27" t="s">
        <v>50</v>
      </c>
      <c r="C18" s="28">
        <v>7</v>
      </c>
      <c r="D18" s="28">
        <v>22168</v>
      </c>
      <c r="E18" s="28">
        <v>211</v>
      </c>
      <c r="F18" s="29">
        <v>9438043.166010002</v>
      </c>
      <c r="G18" s="30">
        <v>9438.043166010002</v>
      </c>
      <c r="H18" s="31">
        <v>2.114382022778014</v>
      </c>
      <c r="I18" s="29">
        <v>10157077.272799999</v>
      </c>
      <c r="J18" s="30">
        <v>10157.0772728</v>
      </c>
      <c r="K18" s="31">
        <v>2.2050999137273397</v>
      </c>
      <c r="L18" s="32">
        <f t="shared" si="0"/>
        <v>-719.0341067899972</v>
      </c>
      <c r="M18" s="33">
        <f t="shared" si="1"/>
        <v>-7.079143807594379</v>
      </c>
    </row>
    <row r="19" spans="1:13" s="25" customFormat="1" ht="21">
      <c r="A19" s="26" t="s">
        <v>32</v>
      </c>
      <c r="B19" s="27" t="s">
        <v>47</v>
      </c>
      <c r="C19" s="28">
        <v>9</v>
      </c>
      <c r="D19" s="28">
        <v>27097</v>
      </c>
      <c r="E19" s="28">
        <v>19</v>
      </c>
      <c r="F19" s="29">
        <v>5998066.382190001</v>
      </c>
      <c r="G19" s="30">
        <v>5998.066382190002</v>
      </c>
      <c r="H19" s="31">
        <v>1.3437323295580126</v>
      </c>
      <c r="I19" s="29">
        <v>6132123.16396</v>
      </c>
      <c r="J19" s="30">
        <v>6132.123163959999</v>
      </c>
      <c r="K19" s="31">
        <v>1.3312829957515941</v>
      </c>
      <c r="L19" s="32">
        <f t="shared" si="0"/>
        <v>-134.05678176999754</v>
      </c>
      <c r="M19" s="33">
        <f t="shared" si="1"/>
        <v>-2.1861397461466905</v>
      </c>
    </row>
    <row r="20" spans="1:13" s="25" customFormat="1" ht="21">
      <c r="A20" s="26" t="s">
        <v>34</v>
      </c>
      <c r="B20" s="27" t="s">
        <v>41</v>
      </c>
      <c r="C20" s="28">
        <v>4</v>
      </c>
      <c r="D20" s="28">
        <v>8653</v>
      </c>
      <c r="E20" s="28">
        <v>6</v>
      </c>
      <c r="F20" s="29">
        <v>4588419.64472</v>
      </c>
      <c r="G20" s="30">
        <v>4588.41964472</v>
      </c>
      <c r="H20" s="31">
        <v>1.0279325744871435</v>
      </c>
      <c r="I20" s="29">
        <v>5077989.48438</v>
      </c>
      <c r="J20" s="30">
        <v>5077.98948438</v>
      </c>
      <c r="K20" s="31">
        <v>1.1024307360445897</v>
      </c>
      <c r="L20" s="32">
        <f t="shared" si="0"/>
        <v>-489.56983966000007</v>
      </c>
      <c r="M20" s="33">
        <f t="shared" si="1"/>
        <v>-9.641017201117233</v>
      </c>
    </row>
    <row r="21" spans="1:13" s="25" customFormat="1" ht="21">
      <c r="A21" s="26" t="s">
        <v>36</v>
      </c>
      <c r="B21" s="27" t="s">
        <v>43</v>
      </c>
      <c r="C21" s="28">
        <v>29</v>
      </c>
      <c r="D21" s="28">
        <v>42944</v>
      </c>
      <c r="E21" s="28">
        <v>293</v>
      </c>
      <c r="F21" s="29">
        <v>4042725.4844899997</v>
      </c>
      <c r="G21" s="30">
        <v>4042.72548449</v>
      </c>
      <c r="H21" s="31">
        <v>0.8948154625790851</v>
      </c>
      <c r="I21" s="29">
        <v>4132863.30338</v>
      </c>
      <c r="J21" s="30">
        <v>4132.86330338</v>
      </c>
      <c r="K21" s="31">
        <v>0.8972439875135304</v>
      </c>
      <c r="L21" s="32">
        <f t="shared" si="0"/>
        <v>-90.13781888999983</v>
      </c>
      <c r="M21" s="33">
        <f t="shared" si="1"/>
        <v>-2.181001699627519</v>
      </c>
    </row>
    <row r="22" spans="1:13" s="25" customFormat="1" ht="21">
      <c r="A22" s="26" t="s">
        <v>37</v>
      </c>
      <c r="B22" s="27" t="s">
        <v>51</v>
      </c>
      <c r="C22" s="28">
        <v>21</v>
      </c>
      <c r="D22" s="28">
        <v>34915</v>
      </c>
      <c r="E22" s="28">
        <v>276</v>
      </c>
      <c r="F22" s="29">
        <v>3829844.52621</v>
      </c>
      <c r="G22" s="30">
        <v>3829.84452621</v>
      </c>
      <c r="H22" s="31">
        <v>0.8579908222306412</v>
      </c>
      <c r="I22" s="29">
        <v>3865987.1671299995</v>
      </c>
      <c r="J22" s="30">
        <v>3865.9871671299993</v>
      </c>
      <c r="K22" s="31">
        <v>0.8393052193802312</v>
      </c>
      <c r="L22" s="32">
        <f t="shared" si="0"/>
        <v>-36.142640919999394</v>
      </c>
      <c r="M22" s="33">
        <f t="shared" si="1"/>
        <v>-0.9348877623624053</v>
      </c>
    </row>
    <row r="23" spans="1:13" s="37" customFormat="1" ht="21">
      <c r="A23" s="26" t="s">
        <v>38</v>
      </c>
      <c r="B23" s="27" t="s">
        <v>39</v>
      </c>
      <c r="C23" s="28">
        <v>1</v>
      </c>
      <c r="D23" s="28">
        <v>30719</v>
      </c>
      <c r="E23" s="28">
        <v>2</v>
      </c>
      <c r="F23" s="29">
        <v>1326026.9643299996</v>
      </c>
      <c r="G23" s="30">
        <v>1326.0269643299996</v>
      </c>
      <c r="H23" s="31">
        <v>0.297066619190252</v>
      </c>
      <c r="I23" s="29">
        <v>1363492.2085999998</v>
      </c>
      <c r="J23" s="30">
        <v>1363.4922085999997</v>
      </c>
      <c r="K23" s="31">
        <v>0.29601394877671544</v>
      </c>
      <c r="L23" s="32">
        <f t="shared" si="0"/>
        <v>-37.465244270000085</v>
      </c>
      <c r="M23" s="33">
        <f t="shared" si="1"/>
        <v>-2.7477417203922623</v>
      </c>
    </row>
    <row r="24" spans="1:14" s="25" customFormat="1" ht="24" thickBot="1">
      <c r="A24" s="65" t="s">
        <v>44</v>
      </c>
      <c r="B24" s="66"/>
      <c r="C24" s="38">
        <f aca="true" t="shared" si="2" ref="C24:L24">SUM(C7:C23)</f>
        <v>512</v>
      </c>
      <c r="D24" s="38">
        <f t="shared" si="2"/>
        <v>2031807</v>
      </c>
      <c r="E24" s="38">
        <f t="shared" si="2"/>
        <v>9651</v>
      </c>
      <c r="F24" s="39">
        <f t="shared" si="2"/>
        <v>446422106.10873014</v>
      </c>
      <c r="G24" s="40">
        <f t="shared" si="2"/>
        <v>446422.10610872996</v>
      </c>
      <c r="H24" s="49">
        <f t="shared" si="2"/>
        <v>100</v>
      </c>
      <c r="I24" s="50">
        <f t="shared" si="2"/>
        <v>460617553.4074201</v>
      </c>
      <c r="J24" s="49">
        <f t="shared" si="2"/>
        <v>460617.5534074199</v>
      </c>
      <c r="K24" s="49">
        <f t="shared" si="2"/>
        <v>100.00000000000003</v>
      </c>
      <c r="L24" s="51">
        <f t="shared" si="2"/>
        <v>-14195.447298689964</v>
      </c>
      <c r="M24" s="52">
        <f t="shared" si="1"/>
        <v>-3.0818294252312133</v>
      </c>
      <c r="N24" s="41"/>
    </row>
    <row r="25" spans="2:9" ht="21">
      <c r="B25" s="42" t="s">
        <v>45</v>
      </c>
      <c r="I25" s="60"/>
    </row>
    <row r="26" spans="2:10" ht="21">
      <c r="B26" s="42" t="s">
        <v>46</v>
      </c>
      <c r="C26" s="57"/>
      <c r="D26" s="58"/>
      <c r="J26" s="43"/>
    </row>
    <row r="27" spans="2:12" ht="21">
      <c r="B27" s="42" t="s">
        <v>86</v>
      </c>
      <c r="D27" s="59"/>
      <c r="F27" s="44"/>
      <c r="G27" s="1"/>
      <c r="H27" s="44"/>
      <c r="I27" s="55"/>
      <c r="J27" s="44"/>
      <c r="L27" s="53"/>
    </row>
    <row r="28" spans="2:10" ht="20.25">
      <c r="B28" s="57"/>
      <c r="F28" s="1"/>
      <c r="G28" s="1"/>
      <c r="I28" s="1"/>
      <c r="J28" s="1"/>
    </row>
    <row r="30" spans="6:10" ht="20.25">
      <c r="F30" s="1"/>
      <c r="G30" s="1"/>
      <c r="I30" s="1"/>
      <c r="J30" s="1"/>
    </row>
    <row r="31" spans="6:10" ht="20.25">
      <c r="F31" s="1"/>
      <c r="G31" s="1"/>
      <c r="I31" s="1"/>
      <c r="J31" s="1"/>
    </row>
    <row r="32" spans="2:10" ht="20.25">
      <c r="B32" s="57"/>
      <c r="F32" s="1"/>
      <c r="G32" s="1"/>
      <c r="I32" s="1"/>
      <c r="J32" s="1"/>
    </row>
    <row r="33" spans="6:10" ht="20.25">
      <c r="F33" s="1"/>
      <c r="G33" s="1"/>
      <c r="I33" s="1"/>
      <c r="J33" s="1"/>
    </row>
    <row r="34" spans="6:10" ht="20.25">
      <c r="F34" s="1"/>
      <c r="G34" s="1"/>
      <c r="I34" s="1"/>
      <c r="J34" s="1"/>
    </row>
    <row r="35" spans="6:10" ht="20.25">
      <c r="F35" s="1"/>
      <c r="G35" s="1"/>
      <c r="I35" s="1"/>
      <c r="J35" s="1"/>
    </row>
    <row r="36" spans="6:10" ht="20.25">
      <c r="F36" s="1"/>
      <c r="G36" s="1"/>
      <c r="I36" s="1"/>
      <c r="J36" s="1"/>
    </row>
    <row r="37" spans="6:10" ht="20.25">
      <c r="F37" s="1"/>
      <c r="G37" s="1"/>
      <c r="I37" s="1"/>
      <c r="J37" s="1"/>
    </row>
    <row r="38" spans="6:10" ht="20.25">
      <c r="F38" s="1"/>
      <c r="G38" s="1"/>
      <c r="I38" s="1"/>
      <c r="J38" s="1"/>
    </row>
    <row r="39" spans="6:10" ht="20.25">
      <c r="F39" s="1"/>
      <c r="G39" s="1"/>
      <c r="I39" s="1"/>
      <c r="J39" s="1"/>
    </row>
  </sheetData>
  <mergeCells count="10">
    <mergeCell ref="A1:M1"/>
    <mergeCell ref="A2:M2"/>
    <mergeCell ref="A24:B24"/>
    <mergeCell ref="L5:M5"/>
    <mergeCell ref="G5:H5"/>
    <mergeCell ref="J4:K4"/>
    <mergeCell ref="J5:K5"/>
    <mergeCell ref="A5:B5"/>
    <mergeCell ref="L4:M4"/>
    <mergeCell ref="G4:H4"/>
  </mergeCells>
  <printOptions horizontalCentered="1"/>
  <pageMargins left="0.1968503937007874" right="0.2362204724409449" top="0.17" bottom="0.16" header="0.17" footer="0.16"/>
  <pageSetup fitToHeight="1" fitToWidth="1" horizontalDpi="600" verticalDpi="600" orientation="landscape" paperSize="9" scale="86" r:id="rId1"/>
  <colBreaks count="1" manualBreakCount="1">
    <brk id="13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zoomScale="70" zoomScaleNormal="70" zoomScaleSheetLayoutView="75" workbookViewId="0" topLeftCell="A1">
      <selection activeCell="J13" sqref="J13"/>
    </sheetView>
  </sheetViews>
  <sheetFormatPr defaultColWidth="9.140625" defaultRowHeight="21.75"/>
  <cols>
    <col min="1" max="1" width="4.00390625" style="2" customWidth="1"/>
    <col min="2" max="2" width="67.00390625" style="1" customWidth="1"/>
    <col min="3" max="3" width="8.8515625" style="1" customWidth="1"/>
    <col min="4" max="4" width="14.00390625" style="1" customWidth="1"/>
    <col min="5" max="5" width="9.57421875" style="1" customWidth="1"/>
    <col min="6" max="6" width="20.00390625" style="3" hidden="1" customWidth="1"/>
    <col min="7" max="7" width="15.421875" style="4" customWidth="1"/>
    <col min="8" max="8" width="10.8515625" style="1" customWidth="1"/>
    <col min="9" max="9" width="20.00390625" style="3" hidden="1" customWidth="1"/>
    <col min="10" max="10" width="15.421875" style="4" customWidth="1"/>
    <col min="11" max="11" width="10.8515625" style="1" customWidth="1"/>
    <col min="12" max="12" width="15.00390625" style="1" customWidth="1"/>
    <col min="13" max="13" width="10.421875" style="1" customWidth="1"/>
    <col min="14" max="16384" width="9.140625" style="1" customWidth="1"/>
  </cols>
  <sheetData>
    <row r="1" spans="1:13" ht="26.25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</row>
    <row r="2" spans="1:13" ht="26.25">
      <c r="A2" s="62" t="s">
        <v>87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</row>
    <row r="3" ht="21" thickBot="1"/>
    <row r="4" spans="1:13" ht="21.75">
      <c r="A4" s="5"/>
      <c r="B4" s="6"/>
      <c r="C4" s="7" t="s">
        <v>1</v>
      </c>
      <c r="D4" s="7" t="s">
        <v>1</v>
      </c>
      <c r="E4" s="7" t="s">
        <v>1</v>
      </c>
      <c r="F4" s="8" t="s">
        <v>2</v>
      </c>
      <c r="G4" s="69" t="s">
        <v>2</v>
      </c>
      <c r="H4" s="71"/>
      <c r="I4" s="8" t="s">
        <v>2</v>
      </c>
      <c r="J4" s="69" t="s">
        <v>2</v>
      </c>
      <c r="K4" s="71"/>
      <c r="L4" s="69" t="s">
        <v>2</v>
      </c>
      <c r="M4" s="70"/>
    </row>
    <row r="5" spans="1:13" ht="21.75">
      <c r="A5" s="63" t="s">
        <v>3</v>
      </c>
      <c r="B5" s="64"/>
      <c r="C5" s="9" t="s">
        <v>4</v>
      </c>
      <c r="D5" s="9" t="s">
        <v>5</v>
      </c>
      <c r="E5" s="9" t="s">
        <v>6</v>
      </c>
      <c r="F5" s="56" t="s">
        <v>88</v>
      </c>
      <c r="G5" s="72" t="str">
        <f>F5</f>
        <v>พฤศจิกายน 2551</v>
      </c>
      <c r="H5" s="73"/>
      <c r="I5" s="56" t="s">
        <v>85</v>
      </c>
      <c r="J5" s="72" t="str">
        <f>I5</f>
        <v>ตุลาคม 2551</v>
      </c>
      <c r="K5" s="73"/>
      <c r="L5" s="67" t="s">
        <v>7</v>
      </c>
      <c r="M5" s="68"/>
    </row>
    <row r="6" spans="1:13" ht="21.75" thickBot="1">
      <c r="A6" s="10"/>
      <c r="B6" s="11"/>
      <c r="C6" s="12" t="s">
        <v>8</v>
      </c>
      <c r="D6" s="13" t="s">
        <v>9</v>
      </c>
      <c r="E6" s="12" t="s">
        <v>9</v>
      </c>
      <c r="F6" s="14"/>
      <c r="G6" s="15" t="s">
        <v>10</v>
      </c>
      <c r="H6" s="16" t="s">
        <v>11</v>
      </c>
      <c r="I6" s="14"/>
      <c r="J6" s="15" t="s">
        <v>10</v>
      </c>
      <c r="K6" s="16" t="s">
        <v>11</v>
      </c>
      <c r="L6" s="16" t="s">
        <v>10</v>
      </c>
      <c r="M6" s="17" t="s">
        <v>11</v>
      </c>
    </row>
    <row r="7" spans="1:13" s="25" customFormat="1" ht="21">
      <c r="A7" s="18" t="s">
        <v>12</v>
      </c>
      <c r="B7" s="19" t="s">
        <v>15</v>
      </c>
      <c r="C7" s="20">
        <v>59</v>
      </c>
      <c r="D7" s="20">
        <v>375935</v>
      </c>
      <c r="E7" s="20">
        <v>2335</v>
      </c>
      <c r="F7" s="21">
        <v>66260946.4348</v>
      </c>
      <c r="G7" s="22">
        <v>66260.9464348</v>
      </c>
      <c r="H7" s="23">
        <v>14.712271976285546</v>
      </c>
      <c r="I7" s="21">
        <v>65802600.10801999</v>
      </c>
      <c r="J7" s="22">
        <v>65802.60010802</v>
      </c>
      <c r="K7" s="23">
        <v>14.739995893481403</v>
      </c>
      <c r="L7" s="24">
        <v>458.3463267800107</v>
      </c>
      <c r="M7" s="33">
        <v>0.6965474404166404</v>
      </c>
    </row>
    <row r="8" spans="1:13" s="25" customFormat="1" ht="21">
      <c r="A8" s="26" t="s">
        <v>14</v>
      </c>
      <c r="B8" s="27" t="s">
        <v>13</v>
      </c>
      <c r="C8" s="28">
        <v>31</v>
      </c>
      <c r="D8" s="28">
        <v>95660</v>
      </c>
      <c r="E8" s="28">
        <v>215</v>
      </c>
      <c r="F8" s="29">
        <v>59115747.4558</v>
      </c>
      <c r="G8" s="30">
        <v>59115.747455799996</v>
      </c>
      <c r="H8" s="31">
        <v>13.125785269411162</v>
      </c>
      <c r="I8" s="29">
        <v>58649869.15415001</v>
      </c>
      <c r="J8" s="30">
        <v>58649.86915415001</v>
      </c>
      <c r="K8" s="31">
        <v>13.137760955741141</v>
      </c>
      <c r="L8" s="32">
        <v>465.8783016499874</v>
      </c>
      <c r="M8" s="33">
        <v>0.7943381773376426</v>
      </c>
    </row>
    <row r="9" spans="1:13" s="25" customFormat="1" ht="21">
      <c r="A9" s="26" t="s">
        <v>16</v>
      </c>
      <c r="B9" s="27" t="s">
        <v>17</v>
      </c>
      <c r="C9" s="28">
        <v>41</v>
      </c>
      <c r="D9" s="28">
        <v>168792</v>
      </c>
      <c r="E9" s="28">
        <v>543</v>
      </c>
      <c r="F9" s="29">
        <v>54021781.82421</v>
      </c>
      <c r="G9" s="30">
        <v>54021.781824210004</v>
      </c>
      <c r="H9" s="31">
        <v>11.994744862622722</v>
      </c>
      <c r="I9" s="29">
        <v>53467065.37269</v>
      </c>
      <c r="J9" s="30">
        <v>53467.06537269</v>
      </c>
      <c r="K9" s="31">
        <v>11.976796095233608</v>
      </c>
      <c r="L9" s="32">
        <v>554.7164515200056</v>
      </c>
      <c r="M9" s="33">
        <v>1.03749186093042</v>
      </c>
    </row>
    <row r="10" spans="1:13" s="25" customFormat="1" ht="21">
      <c r="A10" s="26" t="s">
        <v>18</v>
      </c>
      <c r="B10" s="27" t="s">
        <v>31</v>
      </c>
      <c r="C10" s="28">
        <v>41</v>
      </c>
      <c r="D10" s="28">
        <v>180399</v>
      </c>
      <c r="E10" s="28">
        <v>827</v>
      </c>
      <c r="F10" s="29">
        <v>52509426.48819</v>
      </c>
      <c r="G10" s="30">
        <v>52509.42648819</v>
      </c>
      <c r="H10" s="31">
        <v>11.658948526688903</v>
      </c>
      <c r="I10" s="29">
        <v>51703284.11541</v>
      </c>
      <c r="J10" s="30">
        <v>51703.28411541</v>
      </c>
      <c r="K10" s="31">
        <v>11.581703371745041</v>
      </c>
      <c r="L10" s="32">
        <v>806.1423727799993</v>
      </c>
      <c r="M10" s="33">
        <v>1.5591705373696583</v>
      </c>
    </row>
    <row r="11" spans="1:13" s="25" customFormat="1" ht="21">
      <c r="A11" s="26" t="s">
        <v>19</v>
      </c>
      <c r="B11" s="27" t="s">
        <v>20</v>
      </c>
      <c r="C11" s="28">
        <v>79</v>
      </c>
      <c r="D11" s="28">
        <v>301550</v>
      </c>
      <c r="E11" s="28">
        <v>1801</v>
      </c>
      <c r="F11" s="29">
        <v>50951203.07223</v>
      </c>
      <c r="G11" s="30">
        <v>50951.20307223</v>
      </c>
      <c r="H11" s="31">
        <v>11.312967855887916</v>
      </c>
      <c r="I11" s="29">
        <v>49995049.49212</v>
      </c>
      <c r="J11" s="30">
        <v>49995.04949212</v>
      </c>
      <c r="K11" s="31">
        <v>11.199053274468284</v>
      </c>
      <c r="L11" s="32">
        <v>956.1535801099963</v>
      </c>
      <c r="M11" s="33">
        <v>1.9124965168015304</v>
      </c>
    </row>
    <row r="12" spans="1:13" s="25" customFormat="1" ht="21">
      <c r="A12" s="26" t="s">
        <v>21</v>
      </c>
      <c r="B12" s="27" t="s">
        <v>29</v>
      </c>
      <c r="C12" s="28">
        <v>11</v>
      </c>
      <c r="D12" s="28">
        <v>43685</v>
      </c>
      <c r="E12" s="28">
        <v>106</v>
      </c>
      <c r="F12" s="29">
        <v>41768665.67222999</v>
      </c>
      <c r="G12" s="30">
        <v>41768.66567222999</v>
      </c>
      <c r="H12" s="31">
        <v>9.274120013680486</v>
      </c>
      <c r="I12" s="29">
        <v>41467990.6539</v>
      </c>
      <c r="J12" s="30">
        <v>41467.9906539</v>
      </c>
      <c r="K12" s="31">
        <v>9.288964432195952</v>
      </c>
      <c r="L12" s="32">
        <v>300.67501832998823</v>
      </c>
      <c r="M12" s="33">
        <v>0.7250773755581288</v>
      </c>
    </row>
    <row r="13" spans="1:13" s="25" customFormat="1" ht="21">
      <c r="A13" s="26" t="s">
        <v>22</v>
      </c>
      <c r="B13" s="27" t="s">
        <v>23</v>
      </c>
      <c r="C13" s="28">
        <v>41</v>
      </c>
      <c r="D13" s="28">
        <v>181142</v>
      </c>
      <c r="E13" s="28">
        <v>826</v>
      </c>
      <c r="F13" s="29">
        <v>39778811.699329995</v>
      </c>
      <c r="G13" s="30">
        <v>39778.81169932999</v>
      </c>
      <c r="H13" s="31">
        <v>8.832302104073602</v>
      </c>
      <c r="I13" s="29">
        <v>39601534.88537</v>
      </c>
      <c r="J13" s="30">
        <v>39601.53488537</v>
      </c>
      <c r="K13" s="31">
        <v>8.870872285102454</v>
      </c>
      <c r="L13" s="32">
        <v>177.2768139599939</v>
      </c>
      <c r="M13" s="33">
        <v>0.4476513712742111</v>
      </c>
    </row>
    <row r="14" spans="1:13" s="25" customFormat="1" ht="21">
      <c r="A14" s="26" t="s">
        <v>24</v>
      </c>
      <c r="B14" s="27" t="s">
        <v>49</v>
      </c>
      <c r="C14" s="28">
        <v>30</v>
      </c>
      <c r="D14" s="28">
        <v>113847</v>
      </c>
      <c r="E14" s="28">
        <v>674</v>
      </c>
      <c r="F14" s="29">
        <v>17537726.665429994</v>
      </c>
      <c r="G14" s="30">
        <v>17537.726665429993</v>
      </c>
      <c r="H14" s="31">
        <v>3.8939951574861658</v>
      </c>
      <c r="I14" s="29">
        <v>17468802.69232</v>
      </c>
      <c r="J14" s="30">
        <v>17468.80269232</v>
      </c>
      <c r="K14" s="31">
        <v>3.9130684733755823</v>
      </c>
      <c r="L14" s="32">
        <v>68.9239731099915</v>
      </c>
      <c r="M14" s="33">
        <v>0.3945546487870819</v>
      </c>
    </row>
    <row r="15" spans="1:13" s="25" customFormat="1" ht="21">
      <c r="A15" s="26" t="s">
        <v>25</v>
      </c>
      <c r="B15" s="27" t="s">
        <v>26</v>
      </c>
      <c r="C15" s="28">
        <v>28</v>
      </c>
      <c r="D15" s="28">
        <v>112145</v>
      </c>
      <c r="E15" s="28">
        <v>698</v>
      </c>
      <c r="F15" s="29">
        <v>15913088.54945</v>
      </c>
      <c r="G15" s="30">
        <v>15913.08854945</v>
      </c>
      <c r="H15" s="31">
        <v>3.533268075978853</v>
      </c>
      <c r="I15" s="29">
        <v>15862834.2128</v>
      </c>
      <c r="J15" s="30">
        <v>15862.8342128</v>
      </c>
      <c r="K15" s="31">
        <v>3.553326324063457</v>
      </c>
      <c r="L15" s="32">
        <v>50.25433664999946</v>
      </c>
      <c r="M15" s="33">
        <v>0.3168055340920625</v>
      </c>
    </row>
    <row r="16" spans="1:13" s="25" customFormat="1" ht="21">
      <c r="A16" s="26" t="s">
        <v>27</v>
      </c>
      <c r="B16" s="27" t="s">
        <v>48</v>
      </c>
      <c r="C16" s="28">
        <v>46</v>
      </c>
      <c r="D16" s="28">
        <v>230929</v>
      </c>
      <c r="E16" s="28">
        <v>391</v>
      </c>
      <c r="F16" s="29">
        <v>12635467.11701</v>
      </c>
      <c r="G16" s="30">
        <v>12635.46711701</v>
      </c>
      <c r="H16" s="31">
        <v>2.805520276650193</v>
      </c>
      <c r="I16" s="29">
        <v>12913007.14938</v>
      </c>
      <c r="J16" s="30">
        <v>12913.00714938</v>
      </c>
      <c r="K16" s="31">
        <v>2.892555492365095</v>
      </c>
      <c r="L16" s="32">
        <v>-277.5400323700014</v>
      </c>
      <c r="M16" s="33">
        <v>-2.149305960721373</v>
      </c>
    </row>
    <row r="17" spans="1:13" s="25" customFormat="1" ht="21">
      <c r="A17" s="26" t="s">
        <v>28</v>
      </c>
      <c r="B17" s="27" t="s">
        <v>53</v>
      </c>
      <c r="C17" s="28">
        <v>34</v>
      </c>
      <c r="D17" s="28">
        <v>71379</v>
      </c>
      <c r="E17" s="28">
        <v>495</v>
      </c>
      <c r="F17" s="29">
        <v>10385708.47278</v>
      </c>
      <c r="G17" s="30">
        <v>10385.708472780001</v>
      </c>
      <c r="H17" s="31">
        <v>2.305994344169282</v>
      </c>
      <c r="I17" s="29">
        <v>10266942.104619998</v>
      </c>
      <c r="J17" s="30">
        <v>10266.942104619999</v>
      </c>
      <c r="K17" s="31">
        <v>2.2998283382766433</v>
      </c>
      <c r="L17" s="32">
        <v>118.76636816000246</v>
      </c>
      <c r="M17" s="33">
        <v>1.1567842396477432</v>
      </c>
    </row>
    <row r="18" spans="1:13" s="25" customFormat="1" ht="21">
      <c r="A18" s="26" t="s">
        <v>30</v>
      </c>
      <c r="B18" s="27" t="s">
        <v>50</v>
      </c>
      <c r="C18" s="28">
        <v>8</v>
      </c>
      <c r="D18" s="28">
        <v>26049</v>
      </c>
      <c r="E18" s="28">
        <v>213</v>
      </c>
      <c r="F18" s="29">
        <v>9549043.17275</v>
      </c>
      <c r="G18" s="30">
        <v>9549.04317275</v>
      </c>
      <c r="H18" s="31">
        <v>2.120225077210893</v>
      </c>
      <c r="I18" s="29">
        <v>9438043.166010002</v>
      </c>
      <c r="J18" s="30">
        <v>9438.043166010002</v>
      </c>
      <c r="K18" s="31">
        <v>2.1141522870086735</v>
      </c>
      <c r="L18" s="32">
        <v>111.00000673999784</v>
      </c>
      <c r="M18" s="33">
        <v>1.1760913230377168</v>
      </c>
    </row>
    <row r="19" spans="1:13" s="25" customFormat="1" ht="21">
      <c r="A19" s="26" t="s">
        <v>32</v>
      </c>
      <c r="B19" s="27" t="s">
        <v>47</v>
      </c>
      <c r="C19" s="28">
        <v>9</v>
      </c>
      <c r="D19" s="28">
        <v>27419</v>
      </c>
      <c r="E19" s="28">
        <v>19</v>
      </c>
      <c r="F19" s="29">
        <v>6043798.316939999</v>
      </c>
      <c r="G19" s="30">
        <v>6043.7983169399995</v>
      </c>
      <c r="H19" s="31">
        <v>1.3419368329749468</v>
      </c>
      <c r="I19" s="29">
        <v>5998066.382190001</v>
      </c>
      <c r="J19" s="30">
        <v>5998.066382190002</v>
      </c>
      <c r="K19" s="31">
        <v>1.3435863278529314</v>
      </c>
      <c r="L19" s="32">
        <v>45.73193474999789</v>
      </c>
      <c r="M19" s="33">
        <v>0.762444625251052</v>
      </c>
    </row>
    <row r="20" spans="1:13" s="25" customFormat="1" ht="21">
      <c r="A20" s="26" t="s">
        <v>34</v>
      </c>
      <c r="B20" s="27" t="s">
        <v>41</v>
      </c>
      <c r="C20" s="28">
        <v>4</v>
      </c>
      <c r="D20" s="28">
        <v>8683</v>
      </c>
      <c r="E20" s="28">
        <v>6</v>
      </c>
      <c r="F20" s="29">
        <v>4627594.08507</v>
      </c>
      <c r="G20" s="30">
        <v>4627.59408507</v>
      </c>
      <c r="H20" s="31">
        <v>1.0274894404412473</v>
      </c>
      <c r="I20" s="29">
        <v>4588419.64472</v>
      </c>
      <c r="J20" s="30">
        <v>4588.41964472</v>
      </c>
      <c r="K20" s="31">
        <v>1.0278208856445947</v>
      </c>
      <c r="L20" s="32">
        <v>39.17444034999971</v>
      </c>
      <c r="M20" s="33">
        <v>0.853767601554898</v>
      </c>
    </row>
    <row r="21" spans="1:13" s="25" customFormat="1" ht="21">
      <c r="A21" s="26" t="s">
        <v>36</v>
      </c>
      <c r="B21" s="27" t="s">
        <v>43</v>
      </c>
      <c r="C21" s="28">
        <v>29</v>
      </c>
      <c r="D21" s="28">
        <v>42592</v>
      </c>
      <c r="E21" s="28">
        <v>295</v>
      </c>
      <c r="F21" s="29">
        <v>4055727.15394</v>
      </c>
      <c r="G21" s="30">
        <v>4055.72715394</v>
      </c>
      <c r="H21" s="31">
        <v>0.9005147701759039</v>
      </c>
      <c r="I21" s="29">
        <v>4042725.4844899997</v>
      </c>
      <c r="J21" s="30">
        <v>4042.72548449</v>
      </c>
      <c r="K21" s="31">
        <v>0.9055836234743625</v>
      </c>
      <c r="L21" s="32">
        <v>13.001669450000009</v>
      </c>
      <c r="M21" s="33">
        <v>0.32160653746788354</v>
      </c>
    </row>
    <row r="22" spans="1:13" s="25" customFormat="1" ht="21">
      <c r="A22" s="26" t="s">
        <v>37</v>
      </c>
      <c r="B22" s="27" t="s">
        <v>51</v>
      </c>
      <c r="C22" s="28">
        <v>21</v>
      </c>
      <c r="D22" s="28">
        <v>35303</v>
      </c>
      <c r="E22" s="28">
        <v>277</v>
      </c>
      <c r="F22" s="29">
        <v>3873615.5767799993</v>
      </c>
      <c r="G22" s="30">
        <v>3873.615576779999</v>
      </c>
      <c r="H22" s="31">
        <v>0.8600795636573156</v>
      </c>
      <c r="I22" s="29">
        <v>3829844.52621</v>
      </c>
      <c r="J22" s="30">
        <v>3829.84452621</v>
      </c>
      <c r="K22" s="31">
        <v>0.8578975982155347</v>
      </c>
      <c r="L22" s="32">
        <v>43.77105056999926</v>
      </c>
      <c r="M22" s="33">
        <v>1.1428936676266317</v>
      </c>
    </row>
    <row r="23" spans="1:13" s="37" customFormat="1" ht="21">
      <c r="A23" s="26" t="s">
        <v>38</v>
      </c>
      <c r="B23" s="27" t="s">
        <v>39</v>
      </c>
      <c r="C23" s="28">
        <v>1</v>
      </c>
      <c r="D23" s="28">
        <v>30200</v>
      </c>
      <c r="E23" s="28">
        <v>2</v>
      </c>
      <c r="F23" s="29">
        <v>1350396.96117</v>
      </c>
      <c r="G23" s="30">
        <v>1350.39696117</v>
      </c>
      <c r="H23" s="31">
        <v>0.2998358526048499</v>
      </c>
      <c r="I23" s="29">
        <v>1326026.9643299996</v>
      </c>
      <c r="J23" s="30">
        <v>1326.0269643299996</v>
      </c>
      <c r="K23" s="31">
        <v>0.2970343417552522</v>
      </c>
      <c r="L23" s="32">
        <v>24.36999684000034</v>
      </c>
      <c r="M23" s="33">
        <v>1.8378206096520628</v>
      </c>
    </row>
    <row r="24" spans="1:14" s="25" customFormat="1" ht="24" thickBot="1">
      <c r="A24" s="65" t="s">
        <v>44</v>
      </c>
      <c r="B24" s="66"/>
      <c r="C24" s="38">
        <f aca="true" t="shared" si="0" ref="C24:L24">SUM(C7:C23)</f>
        <v>513</v>
      </c>
      <c r="D24" s="38">
        <f t="shared" si="0"/>
        <v>2045709</v>
      </c>
      <c r="E24" s="38">
        <f t="shared" si="0"/>
        <v>9723</v>
      </c>
      <c r="F24" s="39">
        <f t="shared" si="0"/>
        <v>450378748.71811</v>
      </c>
      <c r="G24" s="40">
        <f t="shared" si="0"/>
        <v>450378.74871811003</v>
      </c>
      <c r="H24" s="49">
        <f t="shared" si="0"/>
        <v>99.99999999999999</v>
      </c>
      <c r="I24" s="50">
        <f t="shared" si="0"/>
        <v>446422106.10873014</v>
      </c>
      <c r="J24" s="49">
        <f t="shared" si="0"/>
        <v>446422.10610872996</v>
      </c>
      <c r="K24" s="49">
        <f t="shared" si="0"/>
        <v>100.00000000000001</v>
      </c>
      <c r="L24" s="51">
        <f t="shared" si="0"/>
        <v>3956.6426093799682</v>
      </c>
      <c r="M24" s="52">
        <f>L24*100/J24</f>
        <v>0.886300780189477</v>
      </c>
      <c r="N24" s="41"/>
    </row>
    <row r="25" spans="2:9" ht="21">
      <c r="B25" s="42" t="s">
        <v>45</v>
      </c>
      <c r="I25" s="60"/>
    </row>
    <row r="26" spans="2:10" ht="21">
      <c r="B26" s="42" t="s">
        <v>46</v>
      </c>
      <c r="C26" s="57"/>
      <c r="D26" s="58"/>
      <c r="J26" s="43"/>
    </row>
    <row r="27" spans="2:12" ht="21">
      <c r="B27" s="42" t="s">
        <v>89</v>
      </c>
      <c r="D27" s="59"/>
      <c r="F27" s="44"/>
      <c r="G27" s="1"/>
      <c r="H27" s="44"/>
      <c r="I27" s="55"/>
      <c r="J27" s="44"/>
      <c r="L27" s="53"/>
    </row>
    <row r="28" spans="2:10" ht="20.25">
      <c r="B28" s="57"/>
      <c r="F28" s="1"/>
      <c r="G28" s="1"/>
      <c r="I28" s="1"/>
      <c r="J28" s="1"/>
    </row>
    <row r="30" spans="6:10" ht="20.25">
      <c r="F30" s="1"/>
      <c r="G30" s="1"/>
      <c r="I30" s="1"/>
      <c r="J30" s="1"/>
    </row>
    <row r="31" spans="6:10" ht="20.25">
      <c r="F31" s="1"/>
      <c r="G31" s="1"/>
      <c r="I31" s="1"/>
      <c r="J31" s="1"/>
    </row>
    <row r="32" spans="2:10" ht="20.25">
      <c r="B32" s="57"/>
      <c r="F32" s="1"/>
      <c r="G32" s="1"/>
      <c r="I32" s="1"/>
      <c r="J32" s="1"/>
    </row>
    <row r="33" spans="6:10" ht="20.25">
      <c r="F33" s="1"/>
      <c r="G33" s="1"/>
      <c r="I33" s="1"/>
      <c r="J33" s="1"/>
    </row>
    <row r="34" spans="6:10" ht="20.25">
      <c r="F34" s="1"/>
      <c r="G34" s="1"/>
      <c r="I34" s="1"/>
      <c r="J34" s="1"/>
    </row>
    <row r="35" spans="6:10" ht="20.25">
      <c r="F35" s="1"/>
      <c r="G35" s="1"/>
      <c r="I35" s="1"/>
      <c r="J35" s="1"/>
    </row>
    <row r="36" spans="6:10" ht="20.25">
      <c r="F36" s="1"/>
      <c r="G36" s="1"/>
      <c r="I36" s="1"/>
      <c r="J36" s="1"/>
    </row>
    <row r="37" spans="6:10" ht="20.25">
      <c r="F37" s="1"/>
      <c r="G37" s="1"/>
      <c r="I37" s="1"/>
      <c r="J37" s="1"/>
    </row>
    <row r="38" spans="6:10" ht="20.25">
      <c r="F38" s="1"/>
      <c r="G38" s="1"/>
      <c r="I38" s="1"/>
      <c r="J38" s="1"/>
    </row>
    <row r="39" spans="6:10" ht="20.25">
      <c r="F39" s="1"/>
      <c r="G39" s="1"/>
      <c r="I39" s="1"/>
      <c r="J39" s="1"/>
    </row>
  </sheetData>
  <mergeCells count="10">
    <mergeCell ref="A1:M1"/>
    <mergeCell ref="A2:M2"/>
    <mergeCell ref="A24:B24"/>
    <mergeCell ref="L5:M5"/>
    <mergeCell ref="G5:H5"/>
    <mergeCell ref="J4:K4"/>
    <mergeCell ref="J5:K5"/>
    <mergeCell ref="A5:B5"/>
    <mergeCell ref="L4:M4"/>
    <mergeCell ref="G4:H4"/>
  </mergeCells>
  <printOptions horizontalCentered="1"/>
  <pageMargins left="0.1968503937007874" right="0.2362204724409449" top="0.17" bottom="0.16" header="0.17" footer="0.16"/>
  <pageSetup fitToHeight="1" fitToWidth="1" horizontalDpi="600" verticalDpi="600" orientation="landscape" paperSize="9" scale="86" r:id="rId1"/>
  <colBreaks count="1" manualBreakCount="1">
    <brk id="13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tabSelected="1" zoomScale="70" zoomScaleNormal="70" zoomScaleSheetLayoutView="75" workbookViewId="0" topLeftCell="A1">
      <selection activeCell="J10" sqref="J10"/>
    </sheetView>
  </sheetViews>
  <sheetFormatPr defaultColWidth="9.140625" defaultRowHeight="21.75"/>
  <cols>
    <col min="1" max="1" width="4.00390625" style="2" customWidth="1"/>
    <col min="2" max="2" width="67.00390625" style="1" customWidth="1"/>
    <col min="3" max="3" width="8.8515625" style="1" customWidth="1"/>
    <col min="4" max="4" width="14.00390625" style="1" customWidth="1"/>
    <col min="5" max="5" width="10.57421875" style="1" customWidth="1"/>
    <col min="6" max="6" width="20.00390625" style="3" hidden="1" customWidth="1"/>
    <col min="7" max="7" width="15.421875" style="4" customWidth="1"/>
    <col min="8" max="8" width="10.8515625" style="1" customWidth="1"/>
    <col min="9" max="9" width="20.00390625" style="3" hidden="1" customWidth="1"/>
    <col min="10" max="10" width="15.421875" style="4" customWidth="1"/>
    <col min="11" max="11" width="10.8515625" style="1" customWidth="1"/>
    <col min="12" max="12" width="15.00390625" style="1" customWidth="1"/>
    <col min="13" max="13" width="10.421875" style="1" customWidth="1"/>
    <col min="14" max="16384" width="9.140625" style="1" customWidth="1"/>
  </cols>
  <sheetData>
    <row r="1" spans="1:13" ht="26.25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</row>
    <row r="2" spans="1:13" ht="26.25">
      <c r="A2" s="62" t="s">
        <v>90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</row>
    <row r="3" ht="21" thickBot="1"/>
    <row r="4" spans="1:13" ht="21.75">
      <c r="A4" s="5"/>
      <c r="B4" s="6"/>
      <c r="C4" s="7" t="s">
        <v>1</v>
      </c>
      <c r="D4" s="7" t="s">
        <v>1</v>
      </c>
      <c r="E4" s="7" t="s">
        <v>1</v>
      </c>
      <c r="F4" s="8" t="s">
        <v>2</v>
      </c>
      <c r="G4" s="69" t="s">
        <v>2</v>
      </c>
      <c r="H4" s="71"/>
      <c r="I4" s="8" t="s">
        <v>2</v>
      </c>
      <c r="J4" s="69" t="s">
        <v>2</v>
      </c>
      <c r="K4" s="71"/>
      <c r="L4" s="69" t="s">
        <v>2</v>
      </c>
      <c r="M4" s="70"/>
    </row>
    <row r="5" spans="1:13" ht="21.75">
      <c r="A5" s="63" t="s">
        <v>3</v>
      </c>
      <c r="B5" s="64"/>
      <c r="C5" s="9" t="s">
        <v>4</v>
      </c>
      <c r="D5" s="9" t="s">
        <v>5</v>
      </c>
      <c r="E5" s="9" t="s">
        <v>6</v>
      </c>
      <c r="F5" s="56" t="s">
        <v>91</v>
      </c>
      <c r="G5" s="72" t="str">
        <f>F5</f>
        <v>ธันวาคม 2551</v>
      </c>
      <c r="H5" s="73"/>
      <c r="I5" s="56" t="s">
        <v>88</v>
      </c>
      <c r="J5" s="72" t="str">
        <f>I5</f>
        <v>พฤศจิกายน 2551</v>
      </c>
      <c r="K5" s="73"/>
      <c r="L5" s="67" t="s">
        <v>7</v>
      </c>
      <c r="M5" s="68"/>
    </row>
    <row r="6" spans="1:13" ht="21.75" thickBot="1">
      <c r="A6" s="10"/>
      <c r="B6" s="11"/>
      <c r="C6" s="12" t="s">
        <v>8</v>
      </c>
      <c r="D6" s="13" t="s">
        <v>9</v>
      </c>
      <c r="E6" s="12" t="s">
        <v>9</v>
      </c>
      <c r="F6" s="14"/>
      <c r="G6" s="15" t="s">
        <v>10</v>
      </c>
      <c r="H6" s="16" t="s">
        <v>11</v>
      </c>
      <c r="I6" s="14"/>
      <c r="J6" s="15" t="s">
        <v>10</v>
      </c>
      <c r="K6" s="16" t="s">
        <v>11</v>
      </c>
      <c r="L6" s="16" t="s">
        <v>10</v>
      </c>
      <c r="M6" s="17" t="s">
        <v>11</v>
      </c>
    </row>
    <row r="7" spans="1:13" s="25" customFormat="1" ht="21">
      <c r="A7" s="18" t="s">
        <v>12</v>
      </c>
      <c r="B7" s="19" t="s">
        <v>15</v>
      </c>
      <c r="C7" s="20">
        <v>59</v>
      </c>
      <c r="D7" s="20">
        <v>377415</v>
      </c>
      <c r="E7" s="20">
        <v>2344</v>
      </c>
      <c r="F7" s="21">
        <v>68526023.94896999</v>
      </c>
      <c r="G7" s="22">
        <f aca="true" t="shared" si="0" ref="G7:G23">F7/1000</f>
        <v>68526.02394896999</v>
      </c>
      <c r="H7" s="23">
        <f aca="true" t="shared" si="1" ref="H7:H23">G7*100/$G$24</f>
        <v>14.727390482333313</v>
      </c>
      <c r="I7" s="21">
        <v>66260946.4348</v>
      </c>
      <c r="J7" s="22">
        <f aca="true" t="shared" si="2" ref="J7:J23">I7/1000</f>
        <v>66260.9464348</v>
      </c>
      <c r="K7" s="23">
        <f>J7*100/J24</f>
        <v>14.712271976285546</v>
      </c>
      <c r="L7" s="24">
        <f aca="true" t="shared" si="3" ref="L7:L23">G7-J7</f>
        <v>2265.077514169985</v>
      </c>
      <c r="M7" s="33">
        <f aca="true" t="shared" si="4" ref="M7:M24">L7*100/J7</f>
        <v>3.418420104214471</v>
      </c>
    </row>
    <row r="8" spans="1:13" s="25" customFormat="1" ht="21">
      <c r="A8" s="26" t="s">
        <v>14</v>
      </c>
      <c r="B8" s="27" t="s">
        <v>13</v>
      </c>
      <c r="C8" s="28">
        <v>31</v>
      </c>
      <c r="D8" s="28">
        <v>95960</v>
      </c>
      <c r="E8" s="28">
        <v>213</v>
      </c>
      <c r="F8" s="29">
        <v>61426616.455120005</v>
      </c>
      <c r="G8" s="30">
        <f t="shared" si="0"/>
        <v>61426.616455120005</v>
      </c>
      <c r="H8" s="31">
        <f t="shared" si="1"/>
        <v>13.2016088839001</v>
      </c>
      <c r="I8" s="29">
        <v>59115747.4558</v>
      </c>
      <c r="J8" s="30">
        <f t="shared" si="2"/>
        <v>59115.747455799996</v>
      </c>
      <c r="K8" s="31">
        <f>J8*100/J24</f>
        <v>13.125785269411162</v>
      </c>
      <c r="L8" s="32">
        <f t="shared" si="3"/>
        <v>2310.8689993200096</v>
      </c>
      <c r="M8" s="33">
        <f t="shared" si="4"/>
        <v>3.9090582438254944</v>
      </c>
    </row>
    <row r="9" spans="1:13" s="25" customFormat="1" ht="21">
      <c r="A9" s="26" t="s">
        <v>16</v>
      </c>
      <c r="B9" s="27" t="s">
        <v>17</v>
      </c>
      <c r="C9" s="28">
        <v>41</v>
      </c>
      <c r="D9" s="28">
        <v>170123</v>
      </c>
      <c r="E9" s="28">
        <v>544</v>
      </c>
      <c r="F9" s="29">
        <v>55930430.17821</v>
      </c>
      <c r="G9" s="30">
        <f t="shared" si="0"/>
        <v>55930.43017821</v>
      </c>
      <c r="H9" s="31">
        <f t="shared" si="1"/>
        <v>12.020386381862432</v>
      </c>
      <c r="I9" s="29">
        <v>54021781.82421</v>
      </c>
      <c r="J9" s="30">
        <f t="shared" si="2"/>
        <v>54021.781824210004</v>
      </c>
      <c r="K9" s="31">
        <f>J9*100/J24</f>
        <v>11.994744862622722</v>
      </c>
      <c r="L9" s="32">
        <f t="shared" si="3"/>
        <v>1908.6483539999972</v>
      </c>
      <c r="M9" s="33">
        <f t="shared" si="4"/>
        <v>3.533108848965495</v>
      </c>
    </row>
    <row r="10" spans="1:13" s="25" customFormat="1" ht="21">
      <c r="A10" s="26" t="s">
        <v>18</v>
      </c>
      <c r="B10" s="27" t="s">
        <v>31</v>
      </c>
      <c r="C10" s="28">
        <v>41</v>
      </c>
      <c r="D10" s="28">
        <v>182357</v>
      </c>
      <c r="E10" s="28">
        <v>836</v>
      </c>
      <c r="F10" s="29">
        <v>54020242.508329995</v>
      </c>
      <c r="G10" s="30">
        <f t="shared" si="0"/>
        <v>54020.24250833</v>
      </c>
      <c r="H10" s="31">
        <f t="shared" si="1"/>
        <v>11.609855052482947</v>
      </c>
      <c r="I10" s="29">
        <v>52509426.48819</v>
      </c>
      <c r="J10" s="30">
        <f t="shared" si="2"/>
        <v>52509.42648819</v>
      </c>
      <c r="K10" s="31">
        <f>J10*100/J24</f>
        <v>11.658948526688903</v>
      </c>
      <c r="L10" s="32">
        <f t="shared" si="3"/>
        <v>1510.816020139995</v>
      </c>
      <c r="M10" s="33">
        <f t="shared" si="4"/>
        <v>2.877228187742244</v>
      </c>
    </row>
    <row r="11" spans="1:13" s="25" customFormat="1" ht="21">
      <c r="A11" s="26" t="s">
        <v>19</v>
      </c>
      <c r="B11" s="27" t="s">
        <v>20</v>
      </c>
      <c r="C11" s="28">
        <v>79</v>
      </c>
      <c r="D11" s="28">
        <v>306703</v>
      </c>
      <c r="E11" s="28">
        <v>1838</v>
      </c>
      <c r="F11" s="29">
        <v>52930321.52215</v>
      </c>
      <c r="G11" s="30">
        <f t="shared" si="0"/>
        <v>52930.32152215</v>
      </c>
      <c r="H11" s="31">
        <f t="shared" si="1"/>
        <v>11.3756127743914</v>
      </c>
      <c r="I11" s="29">
        <v>50951203.07223</v>
      </c>
      <c r="J11" s="30">
        <f t="shared" si="2"/>
        <v>50951.20307223</v>
      </c>
      <c r="K11" s="31">
        <f>J11*100/J24</f>
        <v>11.312967855887916</v>
      </c>
      <c r="L11" s="32">
        <f t="shared" si="3"/>
        <v>1979.1184499200026</v>
      </c>
      <c r="M11" s="33">
        <f t="shared" si="4"/>
        <v>3.8843409587686146</v>
      </c>
    </row>
    <row r="12" spans="1:13" s="25" customFormat="1" ht="21">
      <c r="A12" s="26" t="s">
        <v>21</v>
      </c>
      <c r="B12" s="27" t="s">
        <v>29</v>
      </c>
      <c r="C12" s="28">
        <v>13</v>
      </c>
      <c r="D12" s="28">
        <v>86947</v>
      </c>
      <c r="E12" s="28">
        <v>311</v>
      </c>
      <c r="F12" s="29">
        <v>51662022.90866</v>
      </c>
      <c r="G12" s="30">
        <f t="shared" si="0"/>
        <v>51662.02290866</v>
      </c>
      <c r="H12" s="31">
        <f t="shared" si="1"/>
        <v>11.103034156040819</v>
      </c>
      <c r="I12" s="29">
        <v>41768665.67222999</v>
      </c>
      <c r="J12" s="30">
        <f t="shared" si="2"/>
        <v>41768.66567222999</v>
      </c>
      <c r="K12" s="31">
        <f>J12*100/J24</f>
        <v>9.274120013680486</v>
      </c>
      <c r="L12" s="32">
        <f t="shared" si="3"/>
        <v>9893.357236430013</v>
      </c>
      <c r="M12" s="33">
        <f t="shared" si="4"/>
        <v>23.68607442254886</v>
      </c>
    </row>
    <row r="13" spans="1:13" s="25" customFormat="1" ht="21">
      <c r="A13" s="26" t="s">
        <v>22</v>
      </c>
      <c r="B13" s="27" t="s">
        <v>23</v>
      </c>
      <c r="C13" s="28">
        <v>41</v>
      </c>
      <c r="D13" s="28">
        <v>184093</v>
      </c>
      <c r="E13" s="28">
        <v>826</v>
      </c>
      <c r="F13" s="29">
        <v>41282781.40908</v>
      </c>
      <c r="G13" s="30">
        <f t="shared" si="0"/>
        <v>41282.78140908</v>
      </c>
      <c r="H13" s="31">
        <f t="shared" si="1"/>
        <v>8.872361286583446</v>
      </c>
      <c r="I13" s="29">
        <v>39778811.699329995</v>
      </c>
      <c r="J13" s="30">
        <f t="shared" si="2"/>
        <v>39778.81169932999</v>
      </c>
      <c r="K13" s="31">
        <f>J13*100/J24</f>
        <v>8.832302104073602</v>
      </c>
      <c r="L13" s="32">
        <f t="shared" si="3"/>
        <v>1503.9697097500102</v>
      </c>
      <c r="M13" s="33">
        <f t="shared" si="4"/>
        <v>3.780831164887065</v>
      </c>
    </row>
    <row r="14" spans="1:13" s="25" customFormat="1" ht="21">
      <c r="A14" s="26" t="s">
        <v>24</v>
      </c>
      <c r="B14" s="27" t="s">
        <v>26</v>
      </c>
      <c r="C14" s="28">
        <v>28</v>
      </c>
      <c r="D14" s="28">
        <v>112081</v>
      </c>
      <c r="E14" s="28">
        <v>691</v>
      </c>
      <c r="F14" s="29">
        <v>16468410.07662</v>
      </c>
      <c r="G14" s="30">
        <f t="shared" si="0"/>
        <v>16468.41007662</v>
      </c>
      <c r="H14" s="31">
        <f t="shared" si="1"/>
        <v>3.5393372013264304</v>
      </c>
      <c r="I14" s="29">
        <v>15913088.54945</v>
      </c>
      <c r="J14" s="30">
        <f t="shared" si="2"/>
        <v>15913.08854945</v>
      </c>
      <c r="K14" s="31">
        <f>J14*100/J24</f>
        <v>3.533268075978853</v>
      </c>
      <c r="L14" s="32">
        <f t="shared" si="3"/>
        <v>555.3215271699992</v>
      </c>
      <c r="M14" s="33">
        <f t="shared" si="4"/>
        <v>3.48971555989483</v>
      </c>
    </row>
    <row r="15" spans="1:13" s="25" customFormat="1" ht="21">
      <c r="A15" s="26" t="s">
        <v>25</v>
      </c>
      <c r="B15" s="27" t="s">
        <v>48</v>
      </c>
      <c r="C15" s="28">
        <v>47</v>
      </c>
      <c r="D15" s="28">
        <v>230966</v>
      </c>
      <c r="E15" s="28">
        <v>399</v>
      </c>
      <c r="F15" s="29">
        <v>12970186.506460002</v>
      </c>
      <c r="G15" s="30">
        <f t="shared" si="0"/>
        <v>12970.186506460002</v>
      </c>
      <c r="H15" s="31">
        <f t="shared" si="1"/>
        <v>2.787510354483337</v>
      </c>
      <c r="I15" s="29">
        <v>12635467.11701</v>
      </c>
      <c r="J15" s="30">
        <f t="shared" si="2"/>
        <v>12635.46711701</v>
      </c>
      <c r="K15" s="31">
        <f>J15*100/J24</f>
        <v>2.805520276650193</v>
      </c>
      <c r="L15" s="32">
        <f t="shared" si="3"/>
        <v>334.7193894500033</v>
      </c>
      <c r="M15" s="33">
        <f t="shared" si="4"/>
        <v>2.6490464210808677</v>
      </c>
    </row>
    <row r="16" spans="1:13" s="25" customFormat="1" ht="21">
      <c r="A16" s="26" t="s">
        <v>27</v>
      </c>
      <c r="B16" s="27" t="s">
        <v>53</v>
      </c>
      <c r="C16" s="28">
        <v>34</v>
      </c>
      <c r="D16" s="28">
        <v>71433</v>
      </c>
      <c r="E16" s="28">
        <v>493</v>
      </c>
      <c r="F16" s="29">
        <v>10719166.92416</v>
      </c>
      <c r="G16" s="30">
        <f t="shared" si="0"/>
        <v>10719.16692416</v>
      </c>
      <c r="H16" s="31">
        <f t="shared" si="1"/>
        <v>2.3037285375695418</v>
      </c>
      <c r="I16" s="29">
        <v>10385708.47278</v>
      </c>
      <c r="J16" s="30">
        <f t="shared" si="2"/>
        <v>10385.708472780001</v>
      </c>
      <c r="K16" s="31">
        <f>J16*100/J24</f>
        <v>2.305994344169282</v>
      </c>
      <c r="L16" s="32">
        <f t="shared" si="3"/>
        <v>333.4584513799982</v>
      </c>
      <c r="M16" s="33">
        <f t="shared" si="4"/>
        <v>3.2107434197095226</v>
      </c>
    </row>
    <row r="17" spans="1:13" s="25" customFormat="1" ht="21">
      <c r="A17" s="26" t="s">
        <v>28</v>
      </c>
      <c r="B17" s="27" t="s">
        <v>50</v>
      </c>
      <c r="C17" s="28">
        <v>8</v>
      </c>
      <c r="D17" s="28">
        <v>25974</v>
      </c>
      <c r="E17" s="28">
        <v>213</v>
      </c>
      <c r="F17" s="29">
        <v>9886092.377170002</v>
      </c>
      <c r="G17" s="30">
        <f t="shared" si="0"/>
        <v>9886.092377170002</v>
      </c>
      <c r="H17" s="31">
        <f t="shared" si="1"/>
        <v>2.1246868619055466</v>
      </c>
      <c r="I17" s="29">
        <v>9549043.17275</v>
      </c>
      <c r="J17" s="30">
        <f t="shared" si="2"/>
        <v>9549.04317275</v>
      </c>
      <c r="K17" s="31">
        <f>J17*100/J24</f>
        <v>2.120225077210893</v>
      </c>
      <c r="L17" s="32">
        <f t="shared" si="3"/>
        <v>337.04920442000184</v>
      </c>
      <c r="M17" s="33">
        <f t="shared" si="4"/>
        <v>3.5296646828640954</v>
      </c>
    </row>
    <row r="18" spans="1:13" s="25" customFormat="1" ht="21">
      <c r="A18" s="26" t="s">
        <v>30</v>
      </c>
      <c r="B18" s="27" t="s">
        <v>49</v>
      </c>
      <c r="C18" s="28">
        <v>28</v>
      </c>
      <c r="D18" s="28">
        <v>69027</v>
      </c>
      <c r="E18" s="28">
        <v>441</v>
      </c>
      <c r="F18" s="29">
        <v>8929142.72055</v>
      </c>
      <c r="G18" s="30">
        <f t="shared" si="0"/>
        <v>8929.14272055</v>
      </c>
      <c r="H18" s="31">
        <f t="shared" si="1"/>
        <v>1.9190223500483785</v>
      </c>
      <c r="I18" s="29">
        <v>17537726.665429994</v>
      </c>
      <c r="J18" s="30">
        <f t="shared" si="2"/>
        <v>17537.726665429993</v>
      </c>
      <c r="K18" s="31">
        <f>J18*100/J24</f>
        <v>3.8939951574861658</v>
      </c>
      <c r="L18" s="32">
        <f t="shared" si="3"/>
        <v>-8608.583944879992</v>
      </c>
      <c r="M18" s="33">
        <f t="shared" si="4"/>
        <v>-49.086088003920466</v>
      </c>
    </row>
    <row r="19" spans="1:13" s="25" customFormat="1" ht="21">
      <c r="A19" s="26" t="s">
        <v>32</v>
      </c>
      <c r="B19" s="27" t="s">
        <v>47</v>
      </c>
      <c r="C19" s="28">
        <v>9</v>
      </c>
      <c r="D19" s="28">
        <v>27756</v>
      </c>
      <c r="E19" s="28">
        <v>21</v>
      </c>
      <c r="F19" s="29">
        <v>6217548.9616600005</v>
      </c>
      <c r="G19" s="30">
        <f t="shared" si="0"/>
        <v>6217.548961660001</v>
      </c>
      <c r="H19" s="31">
        <f t="shared" si="1"/>
        <v>1.3362554271291442</v>
      </c>
      <c r="I19" s="29">
        <v>6043798.316939999</v>
      </c>
      <c r="J19" s="30">
        <f t="shared" si="2"/>
        <v>6043.7983169399995</v>
      </c>
      <c r="K19" s="31">
        <f>J19*100/J24</f>
        <v>1.3419368329749468</v>
      </c>
      <c r="L19" s="32">
        <f t="shared" si="3"/>
        <v>173.75064472000122</v>
      </c>
      <c r="M19" s="33">
        <f t="shared" si="4"/>
        <v>2.874858418637171</v>
      </c>
    </row>
    <row r="20" spans="1:13" s="25" customFormat="1" ht="21">
      <c r="A20" s="26" t="s">
        <v>34</v>
      </c>
      <c r="B20" s="27" t="s">
        <v>41</v>
      </c>
      <c r="C20" s="28">
        <v>4</v>
      </c>
      <c r="D20" s="28">
        <v>8687</v>
      </c>
      <c r="E20" s="28">
        <v>6</v>
      </c>
      <c r="F20" s="29">
        <v>4757114.46478</v>
      </c>
      <c r="G20" s="30">
        <f t="shared" si="0"/>
        <v>4757.11446478</v>
      </c>
      <c r="H20" s="31">
        <f t="shared" si="1"/>
        <v>1.0223835888120891</v>
      </c>
      <c r="I20" s="29">
        <v>4627594.08507</v>
      </c>
      <c r="J20" s="30">
        <f t="shared" si="2"/>
        <v>4627.59408507</v>
      </c>
      <c r="K20" s="31">
        <f>J20*100/J24</f>
        <v>1.0274894404412473</v>
      </c>
      <c r="L20" s="32">
        <f t="shared" si="3"/>
        <v>129.52037971000027</v>
      </c>
      <c r="M20" s="33">
        <f t="shared" si="4"/>
        <v>2.79887080260284</v>
      </c>
    </row>
    <row r="21" spans="1:13" s="25" customFormat="1" ht="21">
      <c r="A21" s="26" t="s">
        <v>36</v>
      </c>
      <c r="B21" s="27" t="s">
        <v>43</v>
      </c>
      <c r="C21" s="28">
        <v>29</v>
      </c>
      <c r="D21" s="28">
        <v>41977</v>
      </c>
      <c r="E21" s="28">
        <v>298</v>
      </c>
      <c r="F21" s="29">
        <v>4070644.60092</v>
      </c>
      <c r="G21" s="30">
        <f t="shared" si="0"/>
        <v>4070.64460092</v>
      </c>
      <c r="H21" s="31">
        <f t="shared" si="1"/>
        <v>0.8748497154481671</v>
      </c>
      <c r="I21" s="29">
        <v>4055727.15394</v>
      </c>
      <c r="J21" s="30">
        <f t="shared" si="2"/>
        <v>4055.72715394</v>
      </c>
      <c r="K21" s="31">
        <f>J21*100/J24</f>
        <v>0.9005147701759039</v>
      </c>
      <c r="L21" s="32">
        <f t="shared" si="3"/>
        <v>14.917446980000022</v>
      </c>
      <c r="M21" s="33">
        <f t="shared" si="4"/>
        <v>0.36781189694943445</v>
      </c>
    </row>
    <row r="22" spans="1:13" s="25" customFormat="1" ht="21">
      <c r="A22" s="26" t="s">
        <v>37</v>
      </c>
      <c r="B22" s="27" t="s">
        <v>51</v>
      </c>
      <c r="C22" s="28">
        <v>21</v>
      </c>
      <c r="D22" s="28">
        <v>35450</v>
      </c>
      <c r="E22" s="28">
        <v>274</v>
      </c>
      <c r="F22" s="29">
        <v>4007488.44549</v>
      </c>
      <c r="G22" s="30">
        <f t="shared" si="0"/>
        <v>4007.48844549</v>
      </c>
      <c r="H22" s="31">
        <f t="shared" si="1"/>
        <v>0.8612763996656377</v>
      </c>
      <c r="I22" s="29">
        <v>3873615.5767799993</v>
      </c>
      <c r="J22" s="30">
        <f t="shared" si="2"/>
        <v>3873.615576779999</v>
      </c>
      <c r="K22" s="31">
        <f>J22*100/J24</f>
        <v>0.8600795636573156</v>
      </c>
      <c r="L22" s="32">
        <f t="shared" si="3"/>
        <v>133.8728687100006</v>
      </c>
      <c r="M22" s="33">
        <f t="shared" si="4"/>
        <v>3.456018442110986</v>
      </c>
    </row>
    <row r="23" spans="1:13" s="37" customFormat="1" ht="21">
      <c r="A23" s="26" t="s">
        <v>38</v>
      </c>
      <c r="B23" s="27" t="s">
        <v>39</v>
      </c>
      <c r="C23" s="34">
        <v>1</v>
      </c>
      <c r="D23" s="34">
        <v>29815</v>
      </c>
      <c r="E23" s="34">
        <v>2</v>
      </c>
      <c r="F23" s="35">
        <v>1492208.23086</v>
      </c>
      <c r="G23" s="36">
        <f t="shared" si="0"/>
        <v>1492.20823086</v>
      </c>
      <c r="H23" s="61">
        <f t="shared" si="1"/>
        <v>0.320700546017267</v>
      </c>
      <c r="I23" s="29">
        <v>1350396.96117</v>
      </c>
      <c r="J23" s="30">
        <f t="shared" si="2"/>
        <v>1350.39696117</v>
      </c>
      <c r="K23" s="31">
        <f>J23*100/J24</f>
        <v>0.2998358526048499</v>
      </c>
      <c r="L23" s="32">
        <f t="shared" si="3"/>
        <v>141.81126969000002</v>
      </c>
      <c r="M23" s="33">
        <f t="shared" si="4"/>
        <v>10.501450593248746</v>
      </c>
    </row>
    <row r="24" spans="1:14" s="25" customFormat="1" ht="24" thickBot="1">
      <c r="A24" s="65" t="s">
        <v>44</v>
      </c>
      <c r="B24" s="66"/>
      <c r="C24" s="38">
        <f>SUM(C7:C23)</f>
        <v>514</v>
      </c>
      <c r="D24" s="38">
        <f aca="true" t="shared" si="5" ref="D24:L24">SUM(D7:D23)</f>
        <v>2056764</v>
      </c>
      <c r="E24" s="38">
        <f t="shared" si="5"/>
        <v>9750</v>
      </c>
      <c r="F24" s="39">
        <f t="shared" si="5"/>
        <v>465296442.23919</v>
      </c>
      <c r="G24" s="40">
        <f t="shared" si="5"/>
        <v>465296.44223919004</v>
      </c>
      <c r="H24" s="40">
        <f t="shared" si="5"/>
        <v>99.99999999999999</v>
      </c>
      <c r="I24" s="50">
        <f t="shared" si="5"/>
        <v>450378748.71811</v>
      </c>
      <c r="J24" s="49">
        <f t="shared" si="5"/>
        <v>450378.74871811003</v>
      </c>
      <c r="K24" s="49">
        <f>SUM(K7:K23)</f>
        <v>99.99999999999999</v>
      </c>
      <c r="L24" s="51">
        <f t="shared" si="5"/>
        <v>14917.693521080027</v>
      </c>
      <c r="M24" s="52">
        <f t="shared" si="4"/>
        <v>3.3122551993271205</v>
      </c>
      <c r="N24" s="41"/>
    </row>
    <row r="25" spans="2:9" ht="21">
      <c r="B25" s="42" t="s">
        <v>45</v>
      </c>
      <c r="I25" s="60"/>
    </row>
    <row r="26" spans="2:10" ht="21">
      <c r="B26" s="42" t="s">
        <v>46</v>
      </c>
      <c r="C26" s="57"/>
      <c r="D26" s="58"/>
      <c r="J26" s="43"/>
    </row>
    <row r="27" spans="2:12" ht="21">
      <c r="B27" s="42" t="s">
        <v>92</v>
      </c>
      <c r="D27" s="59"/>
      <c r="F27" s="44"/>
      <c r="G27" s="1"/>
      <c r="H27" s="44"/>
      <c r="I27" s="55"/>
      <c r="J27" s="44"/>
      <c r="L27" s="53"/>
    </row>
    <row r="28" spans="2:10" ht="20.25">
      <c r="B28" s="57"/>
      <c r="F28" s="1"/>
      <c r="G28" s="1"/>
      <c r="I28" s="1"/>
      <c r="J28" s="1"/>
    </row>
    <row r="30" spans="6:10" ht="20.25">
      <c r="F30" s="1"/>
      <c r="G30" s="1"/>
      <c r="I30" s="1"/>
      <c r="J30" s="1"/>
    </row>
    <row r="31" spans="6:10" ht="20.25">
      <c r="F31" s="1"/>
      <c r="G31" s="1"/>
      <c r="I31" s="1"/>
      <c r="J31" s="1"/>
    </row>
    <row r="32" spans="2:10" ht="20.25">
      <c r="B32" s="57"/>
      <c r="F32" s="1"/>
      <c r="G32" s="1"/>
      <c r="I32" s="1"/>
      <c r="J32" s="1"/>
    </row>
    <row r="33" spans="6:10" ht="20.25">
      <c r="F33" s="1"/>
      <c r="G33" s="1"/>
      <c r="I33" s="1"/>
      <c r="J33" s="1"/>
    </row>
    <row r="34" spans="6:10" ht="20.25">
      <c r="F34" s="1"/>
      <c r="G34" s="1"/>
      <c r="I34" s="1"/>
      <c r="J34" s="1"/>
    </row>
    <row r="35" spans="6:10" ht="20.25">
      <c r="F35" s="1"/>
      <c r="G35" s="1"/>
      <c r="I35" s="1"/>
      <c r="J35" s="1"/>
    </row>
    <row r="36" spans="6:10" ht="20.25">
      <c r="F36" s="1"/>
      <c r="G36" s="1"/>
      <c r="I36" s="1"/>
      <c r="J36" s="1"/>
    </row>
    <row r="37" spans="6:10" ht="20.25">
      <c r="F37" s="1"/>
      <c r="G37" s="1"/>
      <c r="I37" s="1"/>
      <c r="J37" s="1"/>
    </row>
    <row r="38" spans="6:10" ht="20.25">
      <c r="F38" s="1"/>
      <c r="G38" s="1"/>
      <c r="I38" s="1"/>
      <c r="J38" s="1"/>
    </row>
    <row r="39" spans="6:10" ht="20.25">
      <c r="F39" s="1"/>
      <c r="G39" s="1"/>
      <c r="I39" s="1"/>
      <c r="J39" s="1"/>
    </row>
  </sheetData>
  <mergeCells count="10">
    <mergeCell ref="A1:M1"/>
    <mergeCell ref="A2:M2"/>
    <mergeCell ref="A24:B24"/>
    <mergeCell ref="L5:M5"/>
    <mergeCell ref="G5:H5"/>
    <mergeCell ref="J4:K4"/>
    <mergeCell ref="J5:K5"/>
    <mergeCell ref="A5:B5"/>
    <mergeCell ref="L4:M4"/>
    <mergeCell ref="G4:H4"/>
  </mergeCells>
  <printOptions horizontalCentered="1"/>
  <pageMargins left="0.1968503937007874" right="0.2362204724409449" top="0.17" bottom="0.16" header="0.17" footer="0.16"/>
  <pageSetup fitToHeight="1" fitToWidth="1" horizontalDpi="600" verticalDpi="600" orientation="landscape" paperSize="9" scale="86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zoomScale="75" zoomScaleNormal="75" zoomScaleSheetLayoutView="75" workbookViewId="0" topLeftCell="A1">
      <selection activeCell="C9" sqref="C9"/>
    </sheetView>
  </sheetViews>
  <sheetFormatPr defaultColWidth="9.140625" defaultRowHeight="21.75"/>
  <cols>
    <col min="1" max="1" width="4.00390625" style="2" customWidth="1"/>
    <col min="2" max="2" width="67.00390625" style="1" customWidth="1"/>
    <col min="3" max="3" width="8.8515625" style="1" customWidth="1"/>
    <col min="4" max="4" width="14.00390625" style="1" customWidth="1"/>
    <col min="5" max="5" width="9.421875" style="1" bestFit="1" customWidth="1"/>
    <col min="6" max="6" width="20.00390625" style="3" hidden="1" customWidth="1"/>
    <col min="7" max="7" width="15.421875" style="4" bestFit="1" customWidth="1"/>
    <col min="8" max="8" width="10.8515625" style="1" bestFit="1" customWidth="1"/>
    <col min="9" max="9" width="20.00390625" style="3" hidden="1" customWidth="1"/>
    <col min="10" max="10" width="15.421875" style="4" bestFit="1" customWidth="1"/>
    <col min="11" max="11" width="10.8515625" style="1" bestFit="1" customWidth="1"/>
    <col min="12" max="12" width="15.00390625" style="1" bestFit="1" customWidth="1"/>
    <col min="13" max="13" width="10.421875" style="1" bestFit="1" customWidth="1"/>
    <col min="14" max="16384" width="9.140625" style="1" customWidth="1"/>
  </cols>
  <sheetData>
    <row r="1" spans="1:13" ht="26.25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</row>
    <row r="2" spans="1:13" ht="26.25">
      <c r="A2" s="62" t="s">
        <v>57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</row>
    <row r="3" ht="21" thickBot="1"/>
    <row r="4" spans="1:13" ht="21.75">
      <c r="A4" s="5"/>
      <c r="B4" s="6"/>
      <c r="C4" s="7" t="s">
        <v>1</v>
      </c>
      <c r="D4" s="7" t="s">
        <v>1</v>
      </c>
      <c r="E4" s="7" t="s">
        <v>1</v>
      </c>
      <c r="F4" s="8" t="s">
        <v>2</v>
      </c>
      <c r="G4" s="69" t="s">
        <v>2</v>
      </c>
      <c r="H4" s="71"/>
      <c r="I4" s="8" t="s">
        <v>2</v>
      </c>
      <c r="J4" s="69" t="s">
        <v>2</v>
      </c>
      <c r="K4" s="71"/>
      <c r="L4" s="69" t="s">
        <v>2</v>
      </c>
      <c r="M4" s="70"/>
    </row>
    <row r="5" spans="1:13" ht="21.75">
      <c r="A5" s="63" t="s">
        <v>3</v>
      </c>
      <c r="B5" s="64"/>
      <c r="C5" s="9" t="s">
        <v>4</v>
      </c>
      <c r="D5" s="9" t="s">
        <v>5</v>
      </c>
      <c r="E5" s="9" t="s">
        <v>6</v>
      </c>
      <c r="F5" s="56" t="s">
        <v>58</v>
      </c>
      <c r="G5" s="72" t="str">
        <f>F5</f>
        <v>มกราคม 2551</v>
      </c>
      <c r="H5" s="73"/>
      <c r="I5" s="56" t="s">
        <v>55</v>
      </c>
      <c r="J5" s="72" t="str">
        <f>I5</f>
        <v>ธันวาคม 2550</v>
      </c>
      <c r="K5" s="73"/>
      <c r="L5" s="67" t="s">
        <v>7</v>
      </c>
      <c r="M5" s="68"/>
    </row>
    <row r="6" spans="1:13" ht="21.75" thickBot="1">
      <c r="A6" s="10"/>
      <c r="B6" s="11"/>
      <c r="C6" s="12" t="s">
        <v>8</v>
      </c>
      <c r="D6" s="13" t="s">
        <v>9</v>
      </c>
      <c r="E6" s="12" t="s">
        <v>9</v>
      </c>
      <c r="F6" s="14"/>
      <c r="G6" s="15" t="s">
        <v>10</v>
      </c>
      <c r="H6" s="16" t="s">
        <v>11</v>
      </c>
      <c r="I6" s="14"/>
      <c r="J6" s="15" t="s">
        <v>10</v>
      </c>
      <c r="K6" s="16" t="s">
        <v>11</v>
      </c>
      <c r="L6" s="16" t="s">
        <v>10</v>
      </c>
      <c r="M6" s="17" t="s">
        <v>11</v>
      </c>
    </row>
    <row r="7" spans="1:13" s="25" customFormat="1" ht="21">
      <c r="A7" s="18" t="s">
        <v>12</v>
      </c>
      <c r="B7" s="19" t="s">
        <v>15</v>
      </c>
      <c r="C7" s="20">
        <v>59</v>
      </c>
      <c r="D7" s="20">
        <v>353026</v>
      </c>
      <c r="E7" s="20">
        <v>2104</v>
      </c>
      <c r="F7" s="21">
        <v>62871156.85434</v>
      </c>
      <c r="G7" s="22">
        <v>62871.15685434</v>
      </c>
      <c r="H7" s="23">
        <v>14.266812194266718</v>
      </c>
      <c r="I7" s="21">
        <v>62725878.39179</v>
      </c>
      <c r="J7" s="22">
        <v>62725.87839179</v>
      </c>
      <c r="K7" s="23">
        <v>14.200362567137127</v>
      </c>
      <c r="L7" s="24">
        <v>145.27846254999895</v>
      </c>
      <c r="M7" s="33">
        <v>0.23160849441211492</v>
      </c>
    </row>
    <row r="8" spans="1:13" s="25" customFormat="1" ht="21">
      <c r="A8" s="26" t="s">
        <v>14</v>
      </c>
      <c r="B8" s="27" t="s">
        <v>13</v>
      </c>
      <c r="C8" s="28">
        <v>31</v>
      </c>
      <c r="D8" s="28">
        <v>92752</v>
      </c>
      <c r="E8" s="28">
        <v>212</v>
      </c>
      <c r="F8" s="29">
        <v>60338529.45009</v>
      </c>
      <c r="G8" s="30">
        <v>60338.52945009</v>
      </c>
      <c r="H8" s="31">
        <v>13.692104787208821</v>
      </c>
      <c r="I8" s="29">
        <v>71373806.51412001</v>
      </c>
      <c r="J8" s="30">
        <v>71373.80651412</v>
      </c>
      <c r="K8" s="31">
        <v>16.158146466544437</v>
      </c>
      <c r="L8" s="32">
        <v>-11035.277064030008</v>
      </c>
      <c r="M8" s="33">
        <v>-15.46124216010096</v>
      </c>
    </row>
    <row r="9" spans="1:13" s="25" customFormat="1" ht="21">
      <c r="A9" s="26" t="s">
        <v>16</v>
      </c>
      <c r="B9" s="27" t="s">
        <v>17</v>
      </c>
      <c r="C9" s="28">
        <v>41</v>
      </c>
      <c r="D9" s="28">
        <v>159463</v>
      </c>
      <c r="E9" s="28">
        <v>514</v>
      </c>
      <c r="F9" s="29">
        <v>52637680.23082999</v>
      </c>
      <c r="G9" s="30">
        <v>52637.68023082999</v>
      </c>
      <c r="H9" s="31">
        <v>11.944617146698452</v>
      </c>
      <c r="I9" s="29">
        <v>51742133.36907</v>
      </c>
      <c r="J9" s="30">
        <v>51742.13336907</v>
      </c>
      <c r="K9" s="31">
        <v>11.713778629748587</v>
      </c>
      <c r="L9" s="32">
        <v>895.5468617599909</v>
      </c>
      <c r="M9" s="33">
        <v>1.730788437678381</v>
      </c>
    </row>
    <row r="10" spans="1:13" s="25" customFormat="1" ht="21">
      <c r="A10" s="26" t="s">
        <v>18</v>
      </c>
      <c r="B10" s="27" t="s">
        <v>20</v>
      </c>
      <c r="C10" s="28">
        <v>77</v>
      </c>
      <c r="D10" s="28">
        <v>271319</v>
      </c>
      <c r="E10" s="28">
        <v>1578</v>
      </c>
      <c r="F10" s="29">
        <v>48993297.173140004</v>
      </c>
      <c r="G10" s="30">
        <v>48993.29717314</v>
      </c>
      <c r="H10" s="31">
        <v>11.117628568001074</v>
      </c>
      <c r="I10" s="29">
        <v>47926117.723910004</v>
      </c>
      <c r="J10" s="30">
        <v>47926.11772391001</v>
      </c>
      <c r="K10" s="31">
        <v>10.849879915016006</v>
      </c>
      <c r="L10" s="32">
        <v>1067.179449229996</v>
      </c>
      <c r="M10" s="33">
        <v>2.2267179148074154</v>
      </c>
    </row>
    <row r="11" spans="1:13" s="25" customFormat="1" ht="21">
      <c r="A11" s="26" t="s">
        <v>19</v>
      </c>
      <c r="B11" s="27" t="s">
        <v>31</v>
      </c>
      <c r="C11" s="28">
        <v>40</v>
      </c>
      <c r="D11" s="28">
        <v>161282</v>
      </c>
      <c r="E11" s="28">
        <v>723</v>
      </c>
      <c r="F11" s="29">
        <v>45372778.023550004</v>
      </c>
      <c r="G11" s="30">
        <v>45372.77802355</v>
      </c>
      <c r="H11" s="31">
        <v>10.296055221217953</v>
      </c>
      <c r="I11" s="29">
        <v>51739675.25385</v>
      </c>
      <c r="J11" s="30">
        <v>51739.67525385</v>
      </c>
      <c r="K11" s="31">
        <v>11.713222142884621</v>
      </c>
      <c r="L11" s="32">
        <v>-6366.897230299997</v>
      </c>
      <c r="M11" s="33">
        <v>-12.305638176239288</v>
      </c>
    </row>
    <row r="12" spans="1:13" s="25" customFormat="1" ht="21">
      <c r="A12" s="26" t="s">
        <v>21</v>
      </c>
      <c r="B12" s="27" t="s">
        <v>29</v>
      </c>
      <c r="C12" s="28">
        <v>11</v>
      </c>
      <c r="D12" s="28">
        <v>43619</v>
      </c>
      <c r="E12" s="28">
        <v>87</v>
      </c>
      <c r="F12" s="29">
        <v>40982221.27724</v>
      </c>
      <c r="G12" s="30">
        <v>40982.22127724</v>
      </c>
      <c r="H12" s="31">
        <v>9.299743849486742</v>
      </c>
      <c r="I12" s="29">
        <v>36549761.56876999</v>
      </c>
      <c r="J12" s="30">
        <v>36549.761568769994</v>
      </c>
      <c r="K12" s="31">
        <v>8.274413676236083</v>
      </c>
      <c r="L12" s="32">
        <v>4432.459708470007</v>
      </c>
      <c r="M12" s="33">
        <v>12.127191856313859</v>
      </c>
    </row>
    <row r="13" spans="1:13" s="25" customFormat="1" ht="21">
      <c r="A13" s="26" t="s">
        <v>22</v>
      </c>
      <c r="B13" s="27" t="s">
        <v>23</v>
      </c>
      <c r="C13" s="28">
        <v>39</v>
      </c>
      <c r="D13" s="28">
        <v>170216</v>
      </c>
      <c r="E13" s="28">
        <v>699</v>
      </c>
      <c r="F13" s="29">
        <v>39054237.07966</v>
      </c>
      <c r="G13" s="30">
        <v>39054.23707966</v>
      </c>
      <c r="H13" s="31">
        <v>8.862242937516658</v>
      </c>
      <c r="I13" s="29">
        <v>22224206.48782</v>
      </c>
      <c r="J13" s="30">
        <v>22224.20648782</v>
      </c>
      <c r="K13" s="31">
        <v>5.031285300187554</v>
      </c>
      <c r="L13" s="32">
        <v>16830.03059184</v>
      </c>
      <c r="M13" s="33">
        <v>75.72837572879696</v>
      </c>
    </row>
    <row r="14" spans="1:13" s="25" customFormat="1" ht="21">
      <c r="A14" s="26" t="s">
        <v>24</v>
      </c>
      <c r="B14" s="27" t="s">
        <v>48</v>
      </c>
      <c r="C14" s="28">
        <v>48</v>
      </c>
      <c r="D14" s="28">
        <v>222337</v>
      </c>
      <c r="E14" s="28">
        <v>357</v>
      </c>
      <c r="F14" s="29">
        <v>17877336.605370004</v>
      </c>
      <c r="G14" s="30">
        <v>17877.336605370005</v>
      </c>
      <c r="H14" s="31">
        <v>4.05675060939963</v>
      </c>
      <c r="I14" s="29">
        <v>17802273.891149998</v>
      </c>
      <c r="J14" s="30">
        <v>17802.27389115</v>
      </c>
      <c r="K14" s="31">
        <v>4.030214486512429</v>
      </c>
      <c r="L14" s="32">
        <v>75.06271422000646</v>
      </c>
      <c r="M14" s="33">
        <v>0.42164677770361797</v>
      </c>
    </row>
    <row r="15" spans="1:13" s="25" customFormat="1" ht="21">
      <c r="A15" s="26" t="s">
        <v>25</v>
      </c>
      <c r="B15" s="27" t="s">
        <v>49</v>
      </c>
      <c r="C15" s="28">
        <v>34</v>
      </c>
      <c r="D15" s="28">
        <v>111080</v>
      </c>
      <c r="E15" s="28">
        <v>708</v>
      </c>
      <c r="F15" s="29">
        <v>17217317.21291</v>
      </c>
      <c r="G15" s="30">
        <v>17217.31721291</v>
      </c>
      <c r="H15" s="31">
        <v>3.906978071594786</v>
      </c>
      <c r="I15" s="29">
        <v>22397713.55096</v>
      </c>
      <c r="J15" s="30">
        <v>22397.71355096</v>
      </c>
      <c r="K15" s="31">
        <v>5.070565151944396</v>
      </c>
      <c r="L15" s="32">
        <v>-5180.396338050003</v>
      </c>
      <c r="M15" s="33">
        <v>-23.12913024029617</v>
      </c>
    </row>
    <row r="16" spans="1:13" s="25" customFormat="1" ht="21">
      <c r="A16" s="26" t="s">
        <v>27</v>
      </c>
      <c r="B16" s="27" t="s">
        <v>26</v>
      </c>
      <c r="C16" s="28">
        <v>28</v>
      </c>
      <c r="D16" s="28">
        <v>104517</v>
      </c>
      <c r="E16" s="28">
        <v>624</v>
      </c>
      <c r="F16" s="29">
        <v>15624702.807369998</v>
      </c>
      <c r="G16" s="30">
        <v>15624.702807369998</v>
      </c>
      <c r="H16" s="31">
        <v>3.545579749079993</v>
      </c>
      <c r="I16" s="29">
        <v>19825861.0415</v>
      </c>
      <c r="J16" s="30">
        <v>19825.861041499997</v>
      </c>
      <c r="K16" s="31">
        <v>4.488329573266335</v>
      </c>
      <c r="L16" s="32">
        <v>-4201.158234129998</v>
      </c>
      <c r="M16" s="33">
        <v>-21.190293956645952</v>
      </c>
    </row>
    <row r="17" spans="1:13" s="25" customFormat="1" ht="21">
      <c r="A17" s="26" t="s">
        <v>28</v>
      </c>
      <c r="B17" s="27" t="s">
        <v>50</v>
      </c>
      <c r="C17" s="28">
        <v>9</v>
      </c>
      <c r="D17" s="28">
        <v>29054</v>
      </c>
      <c r="E17" s="28">
        <v>194</v>
      </c>
      <c r="F17" s="29">
        <v>11020211.806859998</v>
      </c>
      <c r="G17" s="30">
        <v>11020.211806859998</v>
      </c>
      <c r="H17" s="31">
        <v>2.500722112586022</v>
      </c>
      <c r="I17" s="29">
        <v>11785805.94786</v>
      </c>
      <c r="J17" s="30">
        <v>11785.80594786</v>
      </c>
      <c r="K17" s="31">
        <v>2.6681606044665425</v>
      </c>
      <c r="L17" s="32">
        <v>-765.5941410000032</v>
      </c>
      <c r="M17" s="33">
        <v>-6.495899766099707</v>
      </c>
    </row>
    <row r="18" spans="1:13" s="25" customFormat="1" ht="21">
      <c r="A18" s="26" t="s">
        <v>30</v>
      </c>
      <c r="B18" s="27" t="s">
        <v>53</v>
      </c>
      <c r="C18" s="28">
        <v>33</v>
      </c>
      <c r="D18" s="28">
        <v>67909</v>
      </c>
      <c r="E18" s="28">
        <v>453</v>
      </c>
      <c r="F18" s="29">
        <v>9323105.35851</v>
      </c>
      <c r="G18" s="30">
        <v>9323.10535851</v>
      </c>
      <c r="H18" s="31">
        <v>2.115612307331706</v>
      </c>
      <c r="I18" s="29">
        <v>6583342.4662</v>
      </c>
      <c r="J18" s="30">
        <v>6583.3424662</v>
      </c>
      <c r="K18" s="31">
        <v>1.4903872583457798</v>
      </c>
      <c r="L18" s="32">
        <v>2739.76289231</v>
      </c>
      <c r="M18" s="33">
        <v>41.616593795270546</v>
      </c>
    </row>
    <row r="19" spans="1:13" s="25" customFormat="1" ht="21">
      <c r="A19" s="26" t="s">
        <v>32</v>
      </c>
      <c r="B19" s="27" t="s">
        <v>47</v>
      </c>
      <c r="C19" s="28">
        <v>8</v>
      </c>
      <c r="D19" s="28">
        <v>25945</v>
      </c>
      <c r="E19" s="28">
        <v>16</v>
      </c>
      <c r="F19" s="29">
        <v>5761277.62354</v>
      </c>
      <c r="G19" s="30">
        <v>5761.27762354</v>
      </c>
      <c r="H19" s="31">
        <v>1.3073572996995446</v>
      </c>
      <c r="I19" s="29">
        <v>5538649.921910001</v>
      </c>
      <c r="J19" s="30">
        <v>5538.649921910001</v>
      </c>
      <c r="K19" s="31">
        <v>1.2538817955216088</v>
      </c>
      <c r="L19" s="32">
        <v>222.62770162999914</v>
      </c>
      <c r="M19" s="33">
        <v>4.019530115982238</v>
      </c>
    </row>
    <row r="20" spans="1:13" s="25" customFormat="1" ht="21">
      <c r="A20" s="26" t="s">
        <v>34</v>
      </c>
      <c r="B20" s="27" t="s">
        <v>41</v>
      </c>
      <c r="C20" s="28">
        <v>4</v>
      </c>
      <c r="D20" s="28">
        <v>8840</v>
      </c>
      <c r="E20" s="28">
        <v>6</v>
      </c>
      <c r="F20" s="29">
        <v>4937337.867430001</v>
      </c>
      <c r="G20" s="30">
        <v>4937.33786743</v>
      </c>
      <c r="H20" s="31">
        <v>1.120387720198323</v>
      </c>
      <c r="I20" s="29">
        <v>4908214.7027900005</v>
      </c>
      <c r="J20" s="30">
        <v>4908.21470279</v>
      </c>
      <c r="K20" s="31">
        <v>1.1111590642323121</v>
      </c>
      <c r="L20" s="32">
        <v>29.12316464000014</v>
      </c>
      <c r="M20" s="33">
        <v>0.5933555560119552</v>
      </c>
    </row>
    <row r="21" spans="1:13" s="25" customFormat="1" ht="21">
      <c r="A21" s="26" t="s">
        <v>36</v>
      </c>
      <c r="B21" s="27" t="s">
        <v>43</v>
      </c>
      <c r="C21" s="28">
        <v>26</v>
      </c>
      <c r="D21" s="28">
        <v>38117</v>
      </c>
      <c r="E21" s="28">
        <v>251</v>
      </c>
      <c r="F21" s="29">
        <v>3790129.5326</v>
      </c>
      <c r="G21" s="30">
        <v>3790.1295326</v>
      </c>
      <c r="H21" s="31">
        <v>0.8600615757528475</v>
      </c>
      <c r="I21" s="29">
        <v>3777780.7736799996</v>
      </c>
      <c r="J21" s="30">
        <v>3777.7807736799996</v>
      </c>
      <c r="K21" s="31">
        <v>0.8552428130275069</v>
      </c>
      <c r="L21" s="32">
        <v>12.348758920000364</v>
      </c>
      <c r="M21" s="33">
        <v>0.3268786533627051</v>
      </c>
    </row>
    <row r="22" spans="1:13" s="25" customFormat="1" ht="21">
      <c r="A22" s="26" t="s">
        <v>37</v>
      </c>
      <c r="B22" s="27" t="s">
        <v>51</v>
      </c>
      <c r="C22" s="28">
        <v>22</v>
      </c>
      <c r="D22" s="28">
        <v>35055</v>
      </c>
      <c r="E22" s="28">
        <v>281</v>
      </c>
      <c r="F22" s="29">
        <v>3636597.45238</v>
      </c>
      <c r="G22" s="30">
        <v>3636.59745238</v>
      </c>
      <c r="H22" s="31">
        <v>0.8252218580844007</v>
      </c>
      <c r="I22" s="29">
        <v>3615024.1217400003</v>
      </c>
      <c r="J22" s="30">
        <v>3615.0241217400003</v>
      </c>
      <c r="K22" s="31">
        <v>0.81839672131835</v>
      </c>
      <c r="L22" s="32">
        <v>21.573330639999767</v>
      </c>
      <c r="M22" s="33">
        <v>0.5967686497653574</v>
      </c>
    </row>
    <row r="23" spans="1:13" s="37" customFormat="1" ht="21">
      <c r="A23" s="26" t="s">
        <v>38</v>
      </c>
      <c r="B23" s="27" t="s">
        <v>39</v>
      </c>
      <c r="C23" s="28">
        <v>1</v>
      </c>
      <c r="D23" s="28">
        <v>29248</v>
      </c>
      <c r="E23" s="28">
        <v>2</v>
      </c>
      <c r="F23" s="29">
        <v>1243267.34691</v>
      </c>
      <c r="G23" s="30">
        <v>1243.26734691</v>
      </c>
      <c r="H23" s="31">
        <v>0.2821239918763289</v>
      </c>
      <c r="I23" s="29">
        <v>1204013.8453499998</v>
      </c>
      <c r="J23" s="30">
        <v>1204.0138453499999</v>
      </c>
      <c r="K23" s="31">
        <v>0.27257383361028864</v>
      </c>
      <c r="L23" s="32">
        <v>39.25350156000013</v>
      </c>
      <c r="M23" s="33">
        <v>3.26022011387995</v>
      </c>
    </row>
    <row r="24" spans="1:14" s="25" customFormat="1" ht="24" thickBot="1">
      <c r="A24" s="65" t="s">
        <v>44</v>
      </c>
      <c r="B24" s="66"/>
      <c r="C24" s="38">
        <f aca="true" t="shared" si="0" ref="C24:L24">SUM(C7:C23)</f>
        <v>511</v>
      </c>
      <c r="D24" s="38">
        <f t="shared" si="0"/>
        <v>1923779</v>
      </c>
      <c r="E24" s="38">
        <f t="shared" si="0"/>
        <v>8809</v>
      </c>
      <c r="F24" s="39">
        <f t="shared" si="0"/>
        <v>440681183.70272994</v>
      </c>
      <c r="G24" s="40">
        <f t="shared" si="0"/>
        <v>440681.18370273</v>
      </c>
      <c r="H24" s="49">
        <f t="shared" si="0"/>
        <v>100</v>
      </c>
      <c r="I24" s="50">
        <f t="shared" si="0"/>
        <v>441720259.57246995</v>
      </c>
      <c r="J24" s="49">
        <f t="shared" si="0"/>
        <v>441720.25957247015</v>
      </c>
      <c r="K24" s="49">
        <f t="shared" si="0"/>
        <v>99.99999999999996</v>
      </c>
      <c r="L24" s="51">
        <f t="shared" si="0"/>
        <v>-1039.0758697400092</v>
      </c>
      <c r="M24" s="52">
        <f>L24*100/J24</f>
        <v>-0.23523391721849127</v>
      </c>
      <c r="N24" s="41"/>
    </row>
    <row r="25" ht="21">
      <c r="B25" s="42" t="s">
        <v>45</v>
      </c>
    </row>
    <row r="26" spans="2:10" ht="21">
      <c r="B26" s="42" t="s">
        <v>46</v>
      </c>
      <c r="C26" s="57"/>
      <c r="D26" s="58"/>
      <c r="J26" s="43"/>
    </row>
    <row r="27" spans="2:12" ht="21">
      <c r="B27" s="42" t="s">
        <v>59</v>
      </c>
      <c r="D27" s="59"/>
      <c r="F27" s="44"/>
      <c r="G27" s="1"/>
      <c r="H27" s="44"/>
      <c r="I27" s="55"/>
      <c r="J27" s="44"/>
      <c r="L27" s="53"/>
    </row>
    <row r="28" spans="2:10" ht="20.25">
      <c r="B28" s="57"/>
      <c r="F28" s="1"/>
      <c r="G28" s="1"/>
      <c r="I28" s="1"/>
      <c r="J28" s="1"/>
    </row>
    <row r="30" spans="6:10" ht="20.25">
      <c r="F30" s="1"/>
      <c r="G30" s="1"/>
      <c r="I30" s="1"/>
      <c r="J30" s="1"/>
    </row>
    <row r="31" spans="6:10" ht="20.25">
      <c r="F31" s="1"/>
      <c r="G31" s="1"/>
      <c r="I31" s="1"/>
      <c r="J31" s="1"/>
    </row>
    <row r="32" spans="2:10" ht="20.25">
      <c r="B32" s="57"/>
      <c r="F32" s="1"/>
      <c r="G32" s="1"/>
      <c r="I32" s="1"/>
      <c r="J32" s="1"/>
    </row>
    <row r="33" spans="6:10" ht="20.25">
      <c r="F33" s="1"/>
      <c r="G33" s="1"/>
      <c r="I33" s="1"/>
      <c r="J33" s="1"/>
    </row>
    <row r="34" spans="6:10" ht="20.25">
      <c r="F34" s="1"/>
      <c r="G34" s="1"/>
      <c r="I34" s="1"/>
      <c r="J34" s="1"/>
    </row>
    <row r="35" spans="6:10" ht="20.25">
      <c r="F35" s="1"/>
      <c r="G35" s="1"/>
      <c r="I35" s="1"/>
      <c r="J35" s="1"/>
    </row>
    <row r="36" spans="6:10" ht="20.25">
      <c r="F36" s="1"/>
      <c r="G36" s="1"/>
      <c r="I36" s="1"/>
      <c r="J36" s="1"/>
    </row>
    <row r="37" spans="6:10" ht="20.25">
      <c r="F37" s="1"/>
      <c r="G37" s="1"/>
      <c r="I37" s="1"/>
      <c r="J37" s="1"/>
    </row>
    <row r="38" spans="6:10" ht="20.25">
      <c r="F38" s="1"/>
      <c r="G38" s="1"/>
      <c r="I38" s="1"/>
      <c r="J38" s="1"/>
    </row>
    <row r="39" spans="6:10" ht="20.25">
      <c r="F39" s="1"/>
      <c r="G39" s="1"/>
      <c r="I39" s="1"/>
      <c r="J39" s="1"/>
    </row>
  </sheetData>
  <mergeCells count="10">
    <mergeCell ref="A1:M1"/>
    <mergeCell ref="A2:M2"/>
    <mergeCell ref="A5:B5"/>
    <mergeCell ref="A24:B24"/>
    <mergeCell ref="L5:M5"/>
    <mergeCell ref="L4:M4"/>
    <mergeCell ref="G4:H4"/>
    <mergeCell ref="G5:H5"/>
    <mergeCell ref="J5:K5"/>
    <mergeCell ref="J4:K4"/>
  </mergeCells>
  <printOptions horizontalCentered="1"/>
  <pageMargins left="0.1968503937007874" right="0.2362204724409449" top="0.17" bottom="0.16" header="0.17" footer="0.16"/>
  <pageSetup fitToHeight="1" fitToWidth="1" horizontalDpi="600" verticalDpi="600" orientation="landscape" paperSize="9" scale="86" r:id="rId1"/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zoomScale="75" zoomScaleNormal="75" zoomScaleSheetLayoutView="75" workbookViewId="0" topLeftCell="A1">
      <selection activeCell="A1" sqref="A1:M1"/>
    </sheetView>
  </sheetViews>
  <sheetFormatPr defaultColWidth="9.140625" defaultRowHeight="21.75"/>
  <cols>
    <col min="1" max="1" width="4.00390625" style="2" customWidth="1"/>
    <col min="2" max="2" width="67.00390625" style="1" customWidth="1"/>
    <col min="3" max="3" width="8.8515625" style="1" customWidth="1"/>
    <col min="4" max="4" width="14.00390625" style="1" customWidth="1"/>
    <col min="5" max="5" width="9.421875" style="1" bestFit="1" customWidth="1"/>
    <col min="6" max="6" width="20.00390625" style="3" hidden="1" customWidth="1"/>
    <col min="7" max="7" width="15.421875" style="4" bestFit="1" customWidth="1"/>
    <col min="8" max="8" width="10.8515625" style="1" bestFit="1" customWidth="1"/>
    <col min="9" max="9" width="20.00390625" style="3" hidden="1" customWidth="1"/>
    <col min="10" max="10" width="15.421875" style="4" bestFit="1" customWidth="1"/>
    <col min="11" max="11" width="10.8515625" style="1" bestFit="1" customWidth="1"/>
    <col min="12" max="12" width="15.00390625" style="1" bestFit="1" customWidth="1"/>
    <col min="13" max="13" width="10.421875" style="1" bestFit="1" customWidth="1"/>
    <col min="14" max="16384" width="9.140625" style="1" customWidth="1"/>
  </cols>
  <sheetData>
    <row r="1" spans="1:13" ht="26.25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</row>
    <row r="2" spans="1:13" ht="26.25">
      <c r="A2" s="62" t="s">
        <v>60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</row>
    <row r="3" ht="21" thickBot="1"/>
    <row r="4" spans="1:13" ht="21.75">
      <c r="A4" s="5"/>
      <c r="B4" s="6"/>
      <c r="C4" s="7" t="s">
        <v>1</v>
      </c>
      <c r="D4" s="7" t="s">
        <v>1</v>
      </c>
      <c r="E4" s="7" t="s">
        <v>1</v>
      </c>
      <c r="F4" s="8" t="s">
        <v>2</v>
      </c>
      <c r="G4" s="69" t="s">
        <v>2</v>
      </c>
      <c r="H4" s="71"/>
      <c r="I4" s="8" t="s">
        <v>2</v>
      </c>
      <c r="J4" s="69" t="s">
        <v>2</v>
      </c>
      <c r="K4" s="71"/>
      <c r="L4" s="69" t="s">
        <v>2</v>
      </c>
      <c r="M4" s="70"/>
    </row>
    <row r="5" spans="1:13" ht="21.75">
      <c r="A5" s="63" t="s">
        <v>3</v>
      </c>
      <c r="B5" s="64"/>
      <c r="C5" s="9" t="s">
        <v>4</v>
      </c>
      <c r="D5" s="9" t="s">
        <v>5</v>
      </c>
      <c r="E5" s="9" t="s">
        <v>6</v>
      </c>
      <c r="F5" s="56" t="s">
        <v>61</v>
      </c>
      <c r="G5" s="72" t="str">
        <f>F5</f>
        <v>กุมภาพันธ์ 2551</v>
      </c>
      <c r="H5" s="73"/>
      <c r="I5" s="56" t="s">
        <v>58</v>
      </c>
      <c r="J5" s="72" t="str">
        <f>I5</f>
        <v>มกราคม 2551</v>
      </c>
      <c r="K5" s="73"/>
      <c r="L5" s="67" t="s">
        <v>7</v>
      </c>
      <c r="M5" s="68"/>
    </row>
    <row r="6" spans="1:13" ht="21.75" thickBot="1">
      <c r="A6" s="10"/>
      <c r="B6" s="11"/>
      <c r="C6" s="12" t="s">
        <v>8</v>
      </c>
      <c r="D6" s="13" t="s">
        <v>9</v>
      </c>
      <c r="E6" s="12" t="s">
        <v>9</v>
      </c>
      <c r="F6" s="14"/>
      <c r="G6" s="15" t="s">
        <v>10</v>
      </c>
      <c r="H6" s="16" t="s">
        <v>11</v>
      </c>
      <c r="I6" s="14"/>
      <c r="J6" s="15" t="s">
        <v>10</v>
      </c>
      <c r="K6" s="16" t="s">
        <v>11</v>
      </c>
      <c r="L6" s="16" t="s">
        <v>10</v>
      </c>
      <c r="M6" s="17" t="s">
        <v>11</v>
      </c>
    </row>
    <row r="7" spans="1:13" s="25" customFormat="1" ht="21">
      <c r="A7" s="18" t="s">
        <v>12</v>
      </c>
      <c r="B7" s="19" t="s">
        <v>15</v>
      </c>
      <c r="C7" s="20">
        <v>59</v>
      </c>
      <c r="D7" s="20">
        <v>354479</v>
      </c>
      <c r="E7" s="20">
        <v>2123</v>
      </c>
      <c r="F7" s="21">
        <v>64225126.04046</v>
      </c>
      <c r="G7" s="22">
        <f aca="true" t="shared" si="0" ref="G7:G23">F7/1000</f>
        <v>64225.126040459996</v>
      </c>
      <c r="H7" s="23">
        <f aca="true" t="shared" si="1" ref="H7:H23">G7*100/$G$24</f>
        <v>14.318631792853475</v>
      </c>
      <c r="I7" s="21">
        <v>62871156.85434</v>
      </c>
      <c r="J7" s="22">
        <f aca="true" t="shared" si="2" ref="J7:J23">I7/1000</f>
        <v>62871.15685434</v>
      </c>
      <c r="K7" s="23">
        <f>J7*100/J24</f>
        <v>14.266812194266718</v>
      </c>
      <c r="L7" s="24">
        <f aca="true" t="shared" si="3" ref="L7:L23">G7-J7</f>
        <v>1353.9691861199972</v>
      </c>
      <c r="M7" s="33">
        <f aca="true" t="shared" si="4" ref="M7:M23">L7*100/J7</f>
        <v>2.153561750512839</v>
      </c>
    </row>
    <row r="8" spans="1:13" s="25" customFormat="1" ht="21">
      <c r="A8" s="26" t="s">
        <v>14</v>
      </c>
      <c r="B8" s="27" t="s">
        <v>13</v>
      </c>
      <c r="C8" s="28">
        <v>31</v>
      </c>
      <c r="D8" s="28">
        <v>93535</v>
      </c>
      <c r="E8" s="28">
        <v>213</v>
      </c>
      <c r="F8" s="29">
        <v>61623166.76576</v>
      </c>
      <c r="G8" s="30">
        <f t="shared" si="0"/>
        <v>61623.16676576</v>
      </c>
      <c r="H8" s="31">
        <f t="shared" si="1"/>
        <v>13.738539559621286</v>
      </c>
      <c r="I8" s="29">
        <v>60338529.45009</v>
      </c>
      <c r="J8" s="30">
        <f t="shared" si="2"/>
        <v>60338.52945009</v>
      </c>
      <c r="K8" s="31">
        <f>J8*100/J24</f>
        <v>13.692104787208821</v>
      </c>
      <c r="L8" s="32">
        <f t="shared" si="3"/>
        <v>1284.6373156699992</v>
      </c>
      <c r="M8" s="33">
        <f t="shared" si="4"/>
        <v>2.1290497587161252</v>
      </c>
    </row>
    <row r="9" spans="1:13" s="25" customFormat="1" ht="21">
      <c r="A9" s="26" t="s">
        <v>16</v>
      </c>
      <c r="B9" s="27" t="s">
        <v>17</v>
      </c>
      <c r="C9" s="28">
        <v>41</v>
      </c>
      <c r="D9" s="28">
        <v>160359</v>
      </c>
      <c r="E9" s="28">
        <v>516</v>
      </c>
      <c r="F9" s="29">
        <v>53488015.18309</v>
      </c>
      <c r="G9" s="30">
        <f t="shared" si="0"/>
        <v>53488.01518309</v>
      </c>
      <c r="H9" s="31">
        <f t="shared" si="1"/>
        <v>11.924853121420773</v>
      </c>
      <c r="I9" s="29">
        <v>52637680.23082999</v>
      </c>
      <c r="J9" s="30">
        <f t="shared" si="2"/>
        <v>52637.68023082999</v>
      </c>
      <c r="K9" s="31">
        <f>J9*100/J24</f>
        <v>11.944617146698452</v>
      </c>
      <c r="L9" s="32">
        <f t="shared" si="3"/>
        <v>850.334952260011</v>
      </c>
      <c r="M9" s="33">
        <f t="shared" si="4"/>
        <v>1.6154491393448</v>
      </c>
    </row>
    <row r="10" spans="1:13" s="25" customFormat="1" ht="21">
      <c r="A10" s="26" t="s">
        <v>18</v>
      </c>
      <c r="B10" s="27" t="s">
        <v>20</v>
      </c>
      <c r="C10" s="28">
        <v>77</v>
      </c>
      <c r="D10" s="28">
        <v>273453</v>
      </c>
      <c r="E10" s="28">
        <v>1586</v>
      </c>
      <c r="F10" s="29">
        <v>49885062.46451999</v>
      </c>
      <c r="G10" s="30">
        <f t="shared" si="0"/>
        <v>49885.06246451999</v>
      </c>
      <c r="H10" s="31">
        <f t="shared" si="1"/>
        <v>11.121595011631083</v>
      </c>
      <c r="I10" s="29">
        <v>48993297.173140004</v>
      </c>
      <c r="J10" s="30">
        <f t="shared" si="2"/>
        <v>48993.29717314</v>
      </c>
      <c r="K10" s="31">
        <f>J10*100/J24</f>
        <v>11.117628568001074</v>
      </c>
      <c r="L10" s="32">
        <f t="shared" si="3"/>
        <v>891.7652913799902</v>
      </c>
      <c r="M10" s="33">
        <f t="shared" si="4"/>
        <v>1.8201781525920449</v>
      </c>
    </row>
    <row r="11" spans="1:13" s="25" customFormat="1" ht="21">
      <c r="A11" s="26" t="s">
        <v>19</v>
      </c>
      <c r="B11" s="27" t="s">
        <v>31</v>
      </c>
      <c r="C11" s="28">
        <v>40</v>
      </c>
      <c r="D11" s="28">
        <v>167047</v>
      </c>
      <c r="E11" s="28">
        <v>746</v>
      </c>
      <c r="F11" s="29">
        <v>46054992.4837</v>
      </c>
      <c r="G11" s="30">
        <f t="shared" si="0"/>
        <v>46054.9924837</v>
      </c>
      <c r="H11" s="31">
        <f t="shared" si="1"/>
        <v>10.267702381483899</v>
      </c>
      <c r="I11" s="29">
        <v>45372778.023550004</v>
      </c>
      <c r="J11" s="30">
        <f t="shared" si="2"/>
        <v>45372.77802355</v>
      </c>
      <c r="K11" s="31">
        <f>J11*100/J24</f>
        <v>10.296055221217953</v>
      </c>
      <c r="L11" s="32">
        <f t="shared" si="3"/>
        <v>682.2144601499967</v>
      </c>
      <c r="M11" s="33">
        <f t="shared" si="4"/>
        <v>1.5035765713880345</v>
      </c>
    </row>
    <row r="12" spans="1:13" s="25" customFormat="1" ht="21">
      <c r="A12" s="26" t="s">
        <v>21</v>
      </c>
      <c r="B12" s="27" t="s">
        <v>29</v>
      </c>
      <c r="C12" s="28">
        <v>11</v>
      </c>
      <c r="D12" s="28">
        <v>43658</v>
      </c>
      <c r="E12" s="28">
        <v>89</v>
      </c>
      <c r="F12" s="29">
        <v>41678102.73658</v>
      </c>
      <c r="G12" s="30">
        <f t="shared" si="0"/>
        <v>41678.10273658</v>
      </c>
      <c r="H12" s="31">
        <f t="shared" si="1"/>
        <v>9.291899350012292</v>
      </c>
      <c r="I12" s="29">
        <v>40982221.27724</v>
      </c>
      <c r="J12" s="30">
        <f t="shared" si="2"/>
        <v>40982.22127724</v>
      </c>
      <c r="K12" s="31">
        <f>J12*100/J24</f>
        <v>9.299743849486742</v>
      </c>
      <c r="L12" s="32">
        <f t="shared" si="3"/>
        <v>695.8814593399948</v>
      </c>
      <c r="M12" s="33">
        <f t="shared" si="4"/>
        <v>1.6980081548836432</v>
      </c>
    </row>
    <row r="13" spans="1:13" s="25" customFormat="1" ht="21">
      <c r="A13" s="26" t="s">
        <v>22</v>
      </c>
      <c r="B13" s="27" t="s">
        <v>23</v>
      </c>
      <c r="C13" s="28">
        <v>39</v>
      </c>
      <c r="D13" s="28">
        <v>193729</v>
      </c>
      <c r="E13" s="28">
        <v>719</v>
      </c>
      <c r="F13" s="29">
        <v>39546752.32566</v>
      </c>
      <c r="G13" s="30">
        <f t="shared" si="0"/>
        <v>39546.752325659996</v>
      </c>
      <c r="H13" s="31">
        <f t="shared" si="1"/>
        <v>8.81672672464002</v>
      </c>
      <c r="I13" s="29">
        <v>39054237.07966</v>
      </c>
      <c r="J13" s="30">
        <f t="shared" si="2"/>
        <v>39054.23707966</v>
      </c>
      <c r="K13" s="31">
        <f>J13*100/J24</f>
        <v>8.862242937516658</v>
      </c>
      <c r="L13" s="32">
        <f t="shared" si="3"/>
        <v>492.5152459999954</v>
      </c>
      <c r="M13" s="33">
        <f t="shared" si="4"/>
        <v>1.2611057924275886</v>
      </c>
    </row>
    <row r="14" spans="1:13" s="25" customFormat="1" ht="21">
      <c r="A14" s="26" t="s">
        <v>24</v>
      </c>
      <c r="B14" s="27" t="s">
        <v>48</v>
      </c>
      <c r="C14" s="28">
        <v>49</v>
      </c>
      <c r="D14" s="28">
        <v>224097</v>
      </c>
      <c r="E14" s="28">
        <v>370</v>
      </c>
      <c r="F14" s="29">
        <v>18217294.23696</v>
      </c>
      <c r="G14" s="30">
        <f t="shared" si="0"/>
        <v>18217.294236960002</v>
      </c>
      <c r="H14" s="31">
        <f t="shared" si="1"/>
        <v>4.061443620628722</v>
      </c>
      <c r="I14" s="29">
        <v>17877336.605370004</v>
      </c>
      <c r="J14" s="30">
        <f t="shared" si="2"/>
        <v>17877.336605370005</v>
      </c>
      <c r="K14" s="31">
        <f>J14*100/J24</f>
        <v>4.05675060939963</v>
      </c>
      <c r="L14" s="32">
        <f t="shared" si="3"/>
        <v>339.9576315899976</v>
      </c>
      <c r="M14" s="33">
        <f t="shared" si="4"/>
        <v>1.9016122988246524</v>
      </c>
    </row>
    <row r="15" spans="1:13" s="25" customFormat="1" ht="21">
      <c r="A15" s="26" t="s">
        <v>25</v>
      </c>
      <c r="B15" s="27" t="s">
        <v>49</v>
      </c>
      <c r="C15" s="28">
        <v>34</v>
      </c>
      <c r="D15" s="28">
        <v>111450</v>
      </c>
      <c r="E15" s="28">
        <v>710</v>
      </c>
      <c r="F15" s="29">
        <v>17532723.836020004</v>
      </c>
      <c r="G15" s="30">
        <f t="shared" si="0"/>
        <v>17532.723836020003</v>
      </c>
      <c r="H15" s="31">
        <f t="shared" si="1"/>
        <v>3.9088224875667046</v>
      </c>
      <c r="I15" s="29">
        <v>17217317.21291</v>
      </c>
      <c r="J15" s="30">
        <f t="shared" si="2"/>
        <v>17217.31721291</v>
      </c>
      <c r="K15" s="31">
        <f>J15*100/J24</f>
        <v>3.906978071594786</v>
      </c>
      <c r="L15" s="32">
        <f t="shared" si="3"/>
        <v>315.40662311000415</v>
      </c>
      <c r="M15" s="33">
        <f t="shared" si="4"/>
        <v>1.8319150376895184</v>
      </c>
    </row>
    <row r="16" spans="1:13" s="25" customFormat="1" ht="21">
      <c r="A16" s="26" t="s">
        <v>27</v>
      </c>
      <c r="B16" s="27" t="s">
        <v>26</v>
      </c>
      <c r="C16" s="28">
        <v>28</v>
      </c>
      <c r="D16" s="28">
        <v>105817</v>
      </c>
      <c r="E16" s="28">
        <v>643</v>
      </c>
      <c r="F16" s="29">
        <v>16014251.08236</v>
      </c>
      <c r="G16" s="30">
        <f t="shared" si="0"/>
        <v>16014.251082359999</v>
      </c>
      <c r="H16" s="31">
        <f t="shared" si="1"/>
        <v>3.570287499975699</v>
      </c>
      <c r="I16" s="29">
        <v>15624702.807369998</v>
      </c>
      <c r="J16" s="30">
        <f t="shared" si="2"/>
        <v>15624.702807369998</v>
      </c>
      <c r="K16" s="31">
        <f>J16*100/J24</f>
        <v>3.545579749079993</v>
      </c>
      <c r="L16" s="32">
        <f t="shared" si="3"/>
        <v>389.5482749900002</v>
      </c>
      <c r="M16" s="33">
        <f t="shared" si="4"/>
        <v>2.4931563805889136</v>
      </c>
    </row>
    <row r="17" spans="1:13" s="25" customFormat="1" ht="21">
      <c r="A17" s="26" t="s">
        <v>28</v>
      </c>
      <c r="B17" s="27" t="s">
        <v>50</v>
      </c>
      <c r="C17" s="28">
        <v>9</v>
      </c>
      <c r="D17" s="28">
        <v>29585</v>
      </c>
      <c r="E17" s="28">
        <v>202</v>
      </c>
      <c r="F17" s="29">
        <v>11259945.373610001</v>
      </c>
      <c r="G17" s="30">
        <f t="shared" si="0"/>
        <v>11259.94537361</v>
      </c>
      <c r="H17" s="31">
        <f t="shared" si="1"/>
        <v>2.5103416957219693</v>
      </c>
      <c r="I17" s="29">
        <v>11020211.806859998</v>
      </c>
      <c r="J17" s="30">
        <f t="shared" si="2"/>
        <v>11020.211806859998</v>
      </c>
      <c r="K17" s="31">
        <f>J17*100/J24</f>
        <v>2.500722112586022</v>
      </c>
      <c r="L17" s="32">
        <f t="shared" si="3"/>
        <v>239.73356675000286</v>
      </c>
      <c r="M17" s="33">
        <f t="shared" si="4"/>
        <v>2.1753989029572964</v>
      </c>
    </row>
    <row r="18" spans="1:13" s="25" customFormat="1" ht="21">
      <c r="A18" s="26" t="s">
        <v>30</v>
      </c>
      <c r="B18" s="27" t="s">
        <v>53</v>
      </c>
      <c r="C18" s="28">
        <v>33</v>
      </c>
      <c r="D18" s="28">
        <v>68647</v>
      </c>
      <c r="E18" s="28">
        <v>467</v>
      </c>
      <c r="F18" s="29">
        <v>9407577.40236</v>
      </c>
      <c r="G18" s="30">
        <f t="shared" si="0"/>
        <v>9407.577402359999</v>
      </c>
      <c r="H18" s="31">
        <f t="shared" si="1"/>
        <v>2.0973666412472642</v>
      </c>
      <c r="I18" s="29">
        <v>9323105.35851</v>
      </c>
      <c r="J18" s="30">
        <f t="shared" si="2"/>
        <v>9323.10535851</v>
      </c>
      <c r="K18" s="31">
        <f>J18*100/J24</f>
        <v>2.115612307331706</v>
      </c>
      <c r="L18" s="32">
        <f t="shared" si="3"/>
        <v>84.47204384999895</v>
      </c>
      <c r="M18" s="33">
        <f t="shared" si="4"/>
        <v>0.906050512160029</v>
      </c>
    </row>
    <row r="19" spans="1:13" s="25" customFormat="1" ht="21">
      <c r="A19" s="26" t="s">
        <v>32</v>
      </c>
      <c r="B19" s="27" t="s">
        <v>47</v>
      </c>
      <c r="C19" s="28">
        <v>8</v>
      </c>
      <c r="D19" s="28">
        <v>26068</v>
      </c>
      <c r="E19" s="28">
        <v>16</v>
      </c>
      <c r="F19" s="29">
        <v>5869747.3552399995</v>
      </c>
      <c r="G19" s="30">
        <f t="shared" si="0"/>
        <v>5869.74735524</v>
      </c>
      <c r="H19" s="31">
        <f t="shared" si="1"/>
        <v>1.308627265967684</v>
      </c>
      <c r="I19" s="29">
        <v>5761277.62354</v>
      </c>
      <c r="J19" s="30">
        <f t="shared" si="2"/>
        <v>5761.27762354</v>
      </c>
      <c r="K19" s="31">
        <f>J19*100/J24</f>
        <v>1.3073572996995446</v>
      </c>
      <c r="L19" s="32">
        <f t="shared" si="3"/>
        <v>108.46973170000001</v>
      </c>
      <c r="M19" s="33">
        <f t="shared" si="4"/>
        <v>1.882737454914577</v>
      </c>
    </row>
    <row r="20" spans="1:13" s="25" customFormat="1" ht="21">
      <c r="A20" s="26" t="s">
        <v>34</v>
      </c>
      <c r="B20" s="27" t="s">
        <v>41</v>
      </c>
      <c r="C20" s="28">
        <v>4</v>
      </c>
      <c r="D20" s="28">
        <v>8875</v>
      </c>
      <c r="E20" s="28">
        <v>6</v>
      </c>
      <c r="F20" s="29">
        <v>5010818.986190001</v>
      </c>
      <c r="G20" s="30">
        <f t="shared" si="0"/>
        <v>5010.818986190001</v>
      </c>
      <c r="H20" s="31">
        <f t="shared" si="1"/>
        <v>1.1171340013983737</v>
      </c>
      <c r="I20" s="29">
        <v>4937337.867430001</v>
      </c>
      <c r="J20" s="30">
        <f t="shared" si="2"/>
        <v>4937.33786743</v>
      </c>
      <c r="K20" s="31">
        <f>J20*100/J24</f>
        <v>1.120387720198323</v>
      </c>
      <c r="L20" s="32">
        <f t="shared" si="3"/>
        <v>73.48111876000075</v>
      </c>
      <c r="M20" s="33">
        <f t="shared" si="4"/>
        <v>1.488274060495872</v>
      </c>
    </row>
    <row r="21" spans="1:13" s="25" customFormat="1" ht="21">
      <c r="A21" s="26" t="s">
        <v>36</v>
      </c>
      <c r="B21" s="27" t="s">
        <v>43</v>
      </c>
      <c r="C21" s="28">
        <v>29</v>
      </c>
      <c r="D21" s="28">
        <v>38917</v>
      </c>
      <c r="E21" s="28">
        <v>258</v>
      </c>
      <c r="F21" s="29">
        <v>3864365.8953400007</v>
      </c>
      <c r="G21" s="30">
        <f t="shared" si="0"/>
        <v>3864.365895340001</v>
      </c>
      <c r="H21" s="31">
        <f t="shared" si="1"/>
        <v>0.8615387120202173</v>
      </c>
      <c r="I21" s="29">
        <v>3790129.5326</v>
      </c>
      <c r="J21" s="30">
        <f t="shared" si="2"/>
        <v>3790.1295326</v>
      </c>
      <c r="K21" s="31">
        <f>J21*100/J24</f>
        <v>0.8600615757528475</v>
      </c>
      <c r="L21" s="32">
        <f t="shared" si="3"/>
        <v>74.23636274000091</v>
      </c>
      <c r="M21" s="33">
        <f t="shared" si="4"/>
        <v>1.9586761376220125</v>
      </c>
    </row>
    <row r="22" spans="1:13" s="25" customFormat="1" ht="21">
      <c r="A22" s="26" t="s">
        <v>37</v>
      </c>
      <c r="B22" s="27" t="s">
        <v>51</v>
      </c>
      <c r="C22" s="28">
        <v>22</v>
      </c>
      <c r="D22" s="28">
        <v>34067</v>
      </c>
      <c r="E22" s="28">
        <v>278</v>
      </c>
      <c r="F22" s="29">
        <v>3596713.8273199997</v>
      </c>
      <c r="G22" s="30">
        <f t="shared" si="0"/>
        <v>3596.71382732</v>
      </c>
      <c r="H22" s="31">
        <f t="shared" si="1"/>
        <v>0.8018671839618705</v>
      </c>
      <c r="I22" s="29">
        <v>3636597.45238</v>
      </c>
      <c r="J22" s="30">
        <f t="shared" si="2"/>
        <v>3636.59745238</v>
      </c>
      <c r="K22" s="31">
        <f>J22*100/J24</f>
        <v>0.8252218580844007</v>
      </c>
      <c r="L22" s="32">
        <f t="shared" si="3"/>
        <v>-39.88362506000021</v>
      </c>
      <c r="M22" s="33">
        <f t="shared" si="4"/>
        <v>-1.0967291701174695</v>
      </c>
    </row>
    <row r="23" spans="1:13" s="37" customFormat="1" ht="21">
      <c r="A23" s="26" t="s">
        <v>38</v>
      </c>
      <c r="B23" s="27" t="s">
        <v>39</v>
      </c>
      <c r="C23" s="28">
        <v>1</v>
      </c>
      <c r="D23" s="28">
        <v>28056</v>
      </c>
      <c r="E23" s="28">
        <v>2</v>
      </c>
      <c r="F23" s="29">
        <v>1267683.59146</v>
      </c>
      <c r="G23" s="30">
        <f t="shared" si="0"/>
        <v>1267.6835914600001</v>
      </c>
      <c r="H23" s="31">
        <f t="shared" si="1"/>
        <v>0.28262294984867625</v>
      </c>
      <c r="I23" s="29">
        <v>1243267.34691</v>
      </c>
      <c r="J23" s="30">
        <f t="shared" si="2"/>
        <v>1243.26734691</v>
      </c>
      <c r="K23" s="31">
        <f>J23*100/J24</f>
        <v>0.2821239918763289</v>
      </c>
      <c r="L23" s="32">
        <f t="shared" si="3"/>
        <v>24.4162445500001</v>
      </c>
      <c r="M23" s="33">
        <f t="shared" si="4"/>
        <v>1.9638772473743404</v>
      </c>
    </row>
    <row r="24" spans="1:14" s="25" customFormat="1" ht="24" thickBot="1">
      <c r="A24" s="65" t="s">
        <v>44</v>
      </c>
      <c r="B24" s="66"/>
      <c r="C24" s="38">
        <f aca="true" t="shared" si="5" ref="C24:L24">SUM(C7:C23)</f>
        <v>515</v>
      </c>
      <c r="D24" s="38">
        <f t="shared" si="5"/>
        <v>1961839</v>
      </c>
      <c r="E24" s="38">
        <f t="shared" si="5"/>
        <v>8944</v>
      </c>
      <c r="F24" s="39">
        <f t="shared" si="5"/>
        <v>448542339.58663005</v>
      </c>
      <c r="G24" s="40">
        <f t="shared" si="5"/>
        <v>448542.33958662994</v>
      </c>
      <c r="H24" s="49">
        <f t="shared" si="5"/>
        <v>100.00000000000001</v>
      </c>
      <c r="I24" s="50">
        <f t="shared" si="5"/>
        <v>440681183.70272994</v>
      </c>
      <c r="J24" s="49">
        <f t="shared" si="5"/>
        <v>440681.18370273</v>
      </c>
      <c r="K24" s="49">
        <f t="shared" si="5"/>
        <v>100</v>
      </c>
      <c r="L24" s="51">
        <f t="shared" si="5"/>
        <v>7861.15588389999</v>
      </c>
      <c r="M24" s="52">
        <f>L24*100/J24</f>
        <v>1.783864656495723</v>
      </c>
      <c r="N24" s="41"/>
    </row>
    <row r="25" ht="21">
      <c r="B25" s="42" t="s">
        <v>45</v>
      </c>
    </row>
    <row r="26" spans="2:10" ht="21">
      <c r="B26" s="42" t="s">
        <v>46</v>
      </c>
      <c r="C26" s="57"/>
      <c r="D26" s="58"/>
      <c r="J26" s="43"/>
    </row>
    <row r="27" spans="2:12" ht="21">
      <c r="B27" s="42" t="s">
        <v>62</v>
      </c>
      <c r="D27" s="59"/>
      <c r="F27" s="44"/>
      <c r="G27" s="1"/>
      <c r="H27" s="44"/>
      <c r="I27" s="55"/>
      <c r="J27" s="44"/>
      <c r="L27" s="53"/>
    </row>
    <row r="28" spans="2:10" ht="20.25">
      <c r="B28" s="57"/>
      <c r="F28" s="1"/>
      <c r="G28" s="1"/>
      <c r="I28" s="1"/>
      <c r="J28" s="1"/>
    </row>
    <row r="30" spans="6:10" ht="20.25">
      <c r="F30" s="1"/>
      <c r="G30" s="1"/>
      <c r="I30" s="1"/>
      <c r="J30" s="1"/>
    </row>
    <row r="31" spans="6:10" ht="20.25">
      <c r="F31" s="1"/>
      <c r="G31" s="1"/>
      <c r="I31" s="1"/>
      <c r="J31" s="1"/>
    </row>
    <row r="32" spans="2:10" ht="20.25">
      <c r="B32" s="57"/>
      <c r="F32" s="1"/>
      <c r="G32" s="1"/>
      <c r="I32" s="1"/>
      <c r="J32" s="1"/>
    </row>
    <row r="33" spans="6:10" ht="20.25">
      <c r="F33" s="1"/>
      <c r="G33" s="1"/>
      <c r="I33" s="1"/>
      <c r="J33" s="1"/>
    </row>
    <row r="34" spans="6:10" ht="20.25">
      <c r="F34" s="1"/>
      <c r="G34" s="1"/>
      <c r="I34" s="1"/>
      <c r="J34" s="1"/>
    </row>
    <row r="35" spans="6:10" ht="20.25">
      <c r="F35" s="1"/>
      <c r="G35" s="1"/>
      <c r="I35" s="1"/>
      <c r="J35" s="1"/>
    </row>
    <row r="36" spans="6:10" ht="20.25">
      <c r="F36" s="1"/>
      <c r="G36" s="1"/>
      <c r="I36" s="1"/>
      <c r="J36" s="1"/>
    </row>
    <row r="37" spans="6:10" ht="20.25">
      <c r="F37" s="1"/>
      <c r="G37" s="1"/>
      <c r="I37" s="1"/>
      <c r="J37" s="1"/>
    </row>
    <row r="38" spans="6:10" ht="20.25">
      <c r="F38" s="1"/>
      <c r="G38" s="1"/>
      <c r="I38" s="1"/>
      <c r="J38" s="1"/>
    </row>
    <row r="39" spans="6:10" ht="20.25">
      <c r="F39" s="1"/>
      <c r="G39" s="1"/>
      <c r="I39" s="1"/>
      <c r="J39" s="1"/>
    </row>
  </sheetData>
  <mergeCells count="10">
    <mergeCell ref="A2:M2"/>
    <mergeCell ref="A1:M1"/>
    <mergeCell ref="A5:B5"/>
    <mergeCell ref="A24:B24"/>
    <mergeCell ref="L5:M5"/>
    <mergeCell ref="L4:M4"/>
    <mergeCell ref="G4:H4"/>
    <mergeCell ref="G5:H5"/>
    <mergeCell ref="J5:K5"/>
    <mergeCell ref="J4:K4"/>
  </mergeCells>
  <printOptions horizontalCentered="1"/>
  <pageMargins left="0.1968503937007874" right="0.2362204724409449" top="0.17" bottom="0.16" header="0.17" footer="0.16"/>
  <pageSetup fitToHeight="1" fitToWidth="1" horizontalDpi="600" verticalDpi="600" orientation="landscape" paperSize="9" scale="86" r:id="rId1"/>
  <colBreaks count="1" manualBreakCount="1">
    <brk id="1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zoomScale="75" zoomScaleNormal="75" zoomScaleSheetLayoutView="75" workbookViewId="0" topLeftCell="A1">
      <selection activeCell="B28" sqref="B28"/>
    </sheetView>
  </sheetViews>
  <sheetFormatPr defaultColWidth="9.140625" defaultRowHeight="21.75"/>
  <cols>
    <col min="1" max="1" width="4.00390625" style="2" customWidth="1"/>
    <col min="2" max="2" width="67.00390625" style="1" customWidth="1"/>
    <col min="3" max="3" width="8.8515625" style="1" customWidth="1"/>
    <col min="4" max="4" width="14.00390625" style="1" customWidth="1"/>
    <col min="5" max="5" width="9.421875" style="1" bestFit="1" customWidth="1"/>
    <col min="6" max="6" width="20.00390625" style="3" hidden="1" customWidth="1"/>
    <col min="7" max="7" width="15.421875" style="4" bestFit="1" customWidth="1"/>
    <col min="8" max="8" width="10.8515625" style="1" bestFit="1" customWidth="1"/>
    <col min="9" max="9" width="20.00390625" style="3" hidden="1" customWidth="1"/>
    <col min="10" max="10" width="15.421875" style="4" bestFit="1" customWidth="1"/>
    <col min="11" max="11" width="10.8515625" style="1" bestFit="1" customWidth="1"/>
    <col min="12" max="12" width="15.00390625" style="1" bestFit="1" customWidth="1"/>
    <col min="13" max="13" width="10.421875" style="1" bestFit="1" customWidth="1"/>
    <col min="14" max="16384" width="9.140625" style="1" customWidth="1"/>
  </cols>
  <sheetData>
    <row r="1" spans="1:13" ht="26.25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</row>
    <row r="2" spans="1:13" ht="26.25">
      <c r="A2" s="62" t="s">
        <v>63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</row>
    <row r="3" ht="21" thickBot="1"/>
    <row r="4" spans="1:13" ht="21.75">
      <c r="A4" s="5"/>
      <c r="B4" s="6"/>
      <c r="C4" s="7" t="s">
        <v>1</v>
      </c>
      <c r="D4" s="7" t="s">
        <v>1</v>
      </c>
      <c r="E4" s="7" t="s">
        <v>1</v>
      </c>
      <c r="F4" s="8" t="s">
        <v>2</v>
      </c>
      <c r="G4" s="69" t="s">
        <v>2</v>
      </c>
      <c r="H4" s="71"/>
      <c r="I4" s="8" t="s">
        <v>2</v>
      </c>
      <c r="J4" s="69" t="s">
        <v>2</v>
      </c>
      <c r="K4" s="71"/>
      <c r="L4" s="69" t="s">
        <v>2</v>
      </c>
      <c r="M4" s="70"/>
    </row>
    <row r="5" spans="1:13" ht="21.75">
      <c r="A5" s="63" t="s">
        <v>3</v>
      </c>
      <c r="B5" s="64"/>
      <c r="C5" s="9" t="s">
        <v>4</v>
      </c>
      <c r="D5" s="9" t="s">
        <v>5</v>
      </c>
      <c r="E5" s="9" t="s">
        <v>6</v>
      </c>
      <c r="F5" s="56" t="s">
        <v>64</v>
      </c>
      <c r="G5" s="72" t="str">
        <f>F5</f>
        <v>มีนาคม 2551</v>
      </c>
      <c r="H5" s="73"/>
      <c r="I5" s="56" t="s">
        <v>61</v>
      </c>
      <c r="J5" s="72" t="str">
        <f>I5</f>
        <v>กุมภาพันธ์ 2551</v>
      </c>
      <c r="K5" s="73"/>
      <c r="L5" s="67" t="s">
        <v>7</v>
      </c>
      <c r="M5" s="68"/>
    </row>
    <row r="6" spans="1:13" ht="21.75" thickBot="1">
      <c r="A6" s="10"/>
      <c r="B6" s="11"/>
      <c r="C6" s="12" t="s">
        <v>8</v>
      </c>
      <c r="D6" s="13" t="s">
        <v>9</v>
      </c>
      <c r="E6" s="12" t="s">
        <v>9</v>
      </c>
      <c r="F6" s="14"/>
      <c r="G6" s="15" t="s">
        <v>10</v>
      </c>
      <c r="H6" s="16" t="s">
        <v>11</v>
      </c>
      <c r="I6" s="14"/>
      <c r="J6" s="15" t="s">
        <v>10</v>
      </c>
      <c r="K6" s="16" t="s">
        <v>11</v>
      </c>
      <c r="L6" s="16" t="s">
        <v>10</v>
      </c>
      <c r="M6" s="17" t="s">
        <v>11</v>
      </c>
    </row>
    <row r="7" spans="1:13" s="25" customFormat="1" ht="21">
      <c r="A7" s="18" t="s">
        <v>12</v>
      </c>
      <c r="B7" s="19" t="s">
        <v>15</v>
      </c>
      <c r="C7" s="20">
        <v>58</v>
      </c>
      <c r="D7" s="20">
        <v>355689</v>
      </c>
      <c r="E7" s="20">
        <v>2150</v>
      </c>
      <c r="F7" s="21">
        <v>64394248.25456</v>
      </c>
      <c r="G7" s="22">
        <v>64394.24825456</v>
      </c>
      <c r="H7" s="23">
        <v>14.20892818008241</v>
      </c>
      <c r="I7" s="21">
        <v>64225126.04046</v>
      </c>
      <c r="J7" s="22">
        <f aca="true" t="shared" si="0" ref="J7:J23">I7/1000</f>
        <v>64225.126040459996</v>
      </c>
      <c r="K7" s="23">
        <f>J7*100/J24</f>
        <v>14.318631792853475</v>
      </c>
      <c r="L7" s="24">
        <f aca="true" t="shared" si="1" ref="L7:L23">G7-J7</f>
        <v>169.12221410000348</v>
      </c>
      <c r="M7" s="33">
        <f aca="true" t="shared" si="2" ref="M7:M24">L7*100/J7</f>
        <v>0.2633271813175755</v>
      </c>
    </row>
    <row r="8" spans="1:13" s="25" customFormat="1" ht="21">
      <c r="A8" s="26" t="s">
        <v>14</v>
      </c>
      <c r="B8" s="27" t="s">
        <v>13</v>
      </c>
      <c r="C8" s="28">
        <v>31</v>
      </c>
      <c r="D8" s="28">
        <v>94065</v>
      </c>
      <c r="E8" s="28">
        <v>214</v>
      </c>
      <c r="F8" s="29">
        <v>62747568.26689001</v>
      </c>
      <c r="G8" s="30">
        <v>62747.56826689001</v>
      </c>
      <c r="H8" s="31">
        <v>13.84557961534899</v>
      </c>
      <c r="I8" s="29">
        <v>61623166.76576</v>
      </c>
      <c r="J8" s="30">
        <f t="shared" si="0"/>
        <v>61623.16676576</v>
      </c>
      <c r="K8" s="31">
        <f>J8*100/J24</f>
        <v>13.738539559621286</v>
      </c>
      <c r="L8" s="32">
        <f t="shared" si="1"/>
        <v>1124.4015011300144</v>
      </c>
      <c r="M8" s="33">
        <f t="shared" si="2"/>
        <v>1.824640894233906</v>
      </c>
    </row>
    <row r="9" spans="1:13" s="25" customFormat="1" ht="21">
      <c r="A9" s="26" t="s">
        <v>16</v>
      </c>
      <c r="B9" s="27" t="s">
        <v>17</v>
      </c>
      <c r="C9" s="28">
        <v>41</v>
      </c>
      <c r="D9" s="28">
        <v>160910</v>
      </c>
      <c r="E9" s="28">
        <v>519</v>
      </c>
      <c r="F9" s="29">
        <v>54008426.338690005</v>
      </c>
      <c r="G9" s="30">
        <v>54008.426338690006</v>
      </c>
      <c r="H9" s="31">
        <v>11.91724217250063</v>
      </c>
      <c r="I9" s="29">
        <v>53488015.18309</v>
      </c>
      <c r="J9" s="30">
        <f t="shared" si="0"/>
        <v>53488.01518309</v>
      </c>
      <c r="K9" s="31">
        <f>J9*100/J24</f>
        <v>11.924853121420773</v>
      </c>
      <c r="L9" s="32">
        <f t="shared" si="1"/>
        <v>520.4111556000062</v>
      </c>
      <c r="M9" s="33">
        <f t="shared" si="2"/>
        <v>0.9729490874145053</v>
      </c>
    </row>
    <row r="10" spans="1:13" s="25" customFormat="1" ht="21">
      <c r="A10" s="26" t="s">
        <v>18</v>
      </c>
      <c r="B10" s="27" t="s">
        <v>20</v>
      </c>
      <c r="C10" s="28">
        <v>78</v>
      </c>
      <c r="D10" s="28">
        <v>276000</v>
      </c>
      <c r="E10" s="28">
        <v>1602</v>
      </c>
      <c r="F10" s="29">
        <v>50827468.429069996</v>
      </c>
      <c r="G10" s="30">
        <v>50827.468429069995</v>
      </c>
      <c r="H10" s="31">
        <v>11.215347147606769</v>
      </c>
      <c r="I10" s="29">
        <v>49885062.46451999</v>
      </c>
      <c r="J10" s="30">
        <f t="shared" si="0"/>
        <v>49885.06246451999</v>
      </c>
      <c r="K10" s="31">
        <f>J10*100/J24</f>
        <v>11.121595011631083</v>
      </c>
      <c r="L10" s="32">
        <f t="shared" si="1"/>
        <v>942.405964550002</v>
      </c>
      <c r="M10" s="33">
        <f t="shared" si="2"/>
        <v>1.8891546246339255</v>
      </c>
    </row>
    <row r="11" spans="1:13" s="25" customFormat="1" ht="21">
      <c r="A11" s="26" t="s">
        <v>19</v>
      </c>
      <c r="B11" s="27" t="s">
        <v>31</v>
      </c>
      <c r="C11" s="28">
        <v>40</v>
      </c>
      <c r="D11" s="28">
        <v>169325</v>
      </c>
      <c r="E11" s="28">
        <v>758</v>
      </c>
      <c r="F11" s="29">
        <v>46624147.876830004</v>
      </c>
      <c r="G11" s="30">
        <v>46624.14787683001</v>
      </c>
      <c r="H11" s="31">
        <v>10.287862450393723</v>
      </c>
      <c r="I11" s="29">
        <v>46054992.4837</v>
      </c>
      <c r="J11" s="30">
        <f t="shared" si="0"/>
        <v>46054.9924837</v>
      </c>
      <c r="K11" s="31">
        <f>J11*100/J24</f>
        <v>10.267702381483899</v>
      </c>
      <c r="L11" s="32">
        <f t="shared" si="1"/>
        <v>569.1553931300077</v>
      </c>
      <c r="M11" s="33">
        <f t="shared" si="2"/>
        <v>1.235816927625047</v>
      </c>
    </row>
    <row r="12" spans="1:13" s="25" customFormat="1" ht="21">
      <c r="A12" s="26" t="s">
        <v>21</v>
      </c>
      <c r="B12" s="27" t="s">
        <v>29</v>
      </c>
      <c r="C12" s="28">
        <v>11</v>
      </c>
      <c r="D12" s="28">
        <v>43809</v>
      </c>
      <c r="E12" s="28">
        <v>91</v>
      </c>
      <c r="F12" s="29">
        <v>41934976.1144</v>
      </c>
      <c r="G12" s="30">
        <v>41934.9761144</v>
      </c>
      <c r="H12" s="31">
        <v>9.253172138721046</v>
      </c>
      <c r="I12" s="29">
        <v>41678102.73658</v>
      </c>
      <c r="J12" s="30">
        <f t="shared" si="0"/>
        <v>41678.10273658</v>
      </c>
      <c r="K12" s="31">
        <f>J12*100/J24</f>
        <v>9.291899350012292</v>
      </c>
      <c r="L12" s="32">
        <f t="shared" si="1"/>
        <v>256.87337782000395</v>
      </c>
      <c r="M12" s="33">
        <f t="shared" si="2"/>
        <v>0.6163269461749072</v>
      </c>
    </row>
    <row r="13" spans="1:13" s="25" customFormat="1" ht="21">
      <c r="A13" s="26" t="s">
        <v>22</v>
      </c>
      <c r="B13" s="27" t="s">
        <v>23</v>
      </c>
      <c r="C13" s="28">
        <v>39</v>
      </c>
      <c r="D13" s="28">
        <v>173476</v>
      </c>
      <c r="E13" s="28">
        <v>718</v>
      </c>
      <c r="F13" s="29">
        <v>39869907.347660005</v>
      </c>
      <c r="G13" s="30">
        <v>39869.90734766</v>
      </c>
      <c r="H13" s="31">
        <v>8.79750389832875</v>
      </c>
      <c r="I13" s="29">
        <v>39546752.32566</v>
      </c>
      <c r="J13" s="30">
        <f t="shared" si="0"/>
        <v>39546.752325659996</v>
      </c>
      <c r="K13" s="31">
        <f>J13*100/J24</f>
        <v>8.81672672464002</v>
      </c>
      <c r="L13" s="32">
        <f t="shared" si="1"/>
        <v>323.1550220000063</v>
      </c>
      <c r="M13" s="33">
        <f t="shared" si="2"/>
        <v>0.8171468021922156</v>
      </c>
    </row>
    <row r="14" spans="1:13" s="25" customFormat="1" ht="21">
      <c r="A14" s="26" t="s">
        <v>24</v>
      </c>
      <c r="B14" s="27" t="s">
        <v>48</v>
      </c>
      <c r="C14" s="28">
        <v>49</v>
      </c>
      <c r="D14" s="28">
        <v>231205</v>
      </c>
      <c r="E14" s="28">
        <v>377</v>
      </c>
      <c r="F14" s="29">
        <v>18481853.11036</v>
      </c>
      <c r="G14" s="30">
        <v>18481.85311036</v>
      </c>
      <c r="H14" s="31">
        <v>4.0781176983666665</v>
      </c>
      <c r="I14" s="29">
        <v>18217294.23696</v>
      </c>
      <c r="J14" s="30">
        <f t="shared" si="0"/>
        <v>18217.294236960002</v>
      </c>
      <c r="K14" s="31">
        <f>J14*100/J24</f>
        <v>4.061443620628722</v>
      </c>
      <c r="L14" s="32">
        <f t="shared" si="1"/>
        <v>264.55887339999754</v>
      </c>
      <c r="M14" s="33">
        <f t="shared" si="2"/>
        <v>1.45224021722858</v>
      </c>
    </row>
    <row r="15" spans="1:13" s="25" customFormat="1" ht="21">
      <c r="A15" s="26" t="s">
        <v>25</v>
      </c>
      <c r="B15" s="27" t="s">
        <v>49</v>
      </c>
      <c r="C15" s="28">
        <v>34</v>
      </c>
      <c r="D15" s="28">
        <v>112454</v>
      </c>
      <c r="E15" s="28">
        <v>711</v>
      </c>
      <c r="F15" s="29">
        <v>17583922.30514</v>
      </c>
      <c r="G15" s="30">
        <v>17583.92230514</v>
      </c>
      <c r="H15" s="31">
        <v>3.8799845627546503</v>
      </c>
      <c r="I15" s="29">
        <v>17532723.836020004</v>
      </c>
      <c r="J15" s="30">
        <f t="shared" si="0"/>
        <v>17532.723836020003</v>
      </c>
      <c r="K15" s="31">
        <f>J15*100/J24</f>
        <v>3.9088224875667046</v>
      </c>
      <c r="L15" s="32">
        <f t="shared" si="1"/>
        <v>51.19846911999775</v>
      </c>
      <c r="M15" s="33">
        <f t="shared" si="2"/>
        <v>0.292016629012392</v>
      </c>
    </row>
    <row r="16" spans="1:13" s="25" customFormat="1" ht="21">
      <c r="A16" s="26" t="s">
        <v>27</v>
      </c>
      <c r="B16" s="27" t="s">
        <v>26</v>
      </c>
      <c r="C16" s="28">
        <v>28</v>
      </c>
      <c r="D16" s="28">
        <v>106584</v>
      </c>
      <c r="E16" s="28">
        <v>660</v>
      </c>
      <c r="F16" s="29">
        <v>16109187.99392</v>
      </c>
      <c r="G16" s="30">
        <v>16109.18799392</v>
      </c>
      <c r="H16" s="31">
        <v>3.5545767121964382</v>
      </c>
      <c r="I16" s="29">
        <v>16014251.08236</v>
      </c>
      <c r="J16" s="30">
        <f t="shared" si="0"/>
        <v>16014.251082359999</v>
      </c>
      <c r="K16" s="31">
        <f>J16*100/J24</f>
        <v>3.570287499975699</v>
      </c>
      <c r="L16" s="32">
        <f t="shared" si="1"/>
        <v>94.93691156000205</v>
      </c>
      <c r="M16" s="33">
        <f t="shared" si="2"/>
        <v>0.5928276700031065</v>
      </c>
    </row>
    <row r="17" spans="1:13" s="25" customFormat="1" ht="21">
      <c r="A17" s="26" t="s">
        <v>28</v>
      </c>
      <c r="B17" s="27" t="s">
        <v>50</v>
      </c>
      <c r="C17" s="28">
        <v>9</v>
      </c>
      <c r="D17" s="28">
        <v>29705</v>
      </c>
      <c r="E17" s="28">
        <v>206</v>
      </c>
      <c r="F17" s="29">
        <v>11283482.34864</v>
      </c>
      <c r="G17" s="30">
        <v>11283.48234864</v>
      </c>
      <c r="H17" s="31">
        <v>2.4897594840964703</v>
      </c>
      <c r="I17" s="29">
        <v>11259945.373610001</v>
      </c>
      <c r="J17" s="30">
        <f t="shared" si="0"/>
        <v>11259.94537361</v>
      </c>
      <c r="K17" s="31">
        <f>J17*100/J24</f>
        <v>2.5103416957219693</v>
      </c>
      <c r="L17" s="32">
        <f t="shared" si="1"/>
        <v>23.536975029999667</v>
      </c>
      <c r="M17" s="33">
        <f t="shared" si="2"/>
        <v>0.209032763916985</v>
      </c>
    </row>
    <row r="18" spans="1:13" s="25" customFormat="1" ht="21">
      <c r="A18" s="26" t="s">
        <v>30</v>
      </c>
      <c r="B18" s="27" t="s">
        <v>53</v>
      </c>
      <c r="C18" s="28">
        <v>33</v>
      </c>
      <c r="D18" s="28">
        <v>69032</v>
      </c>
      <c r="E18" s="28">
        <v>471</v>
      </c>
      <c r="F18" s="29">
        <v>9481376.53368</v>
      </c>
      <c r="G18" s="30">
        <v>9481.376533679999</v>
      </c>
      <c r="H18" s="31">
        <v>2.0921153964374106</v>
      </c>
      <c r="I18" s="29">
        <v>9407577.40236</v>
      </c>
      <c r="J18" s="30">
        <f t="shared" si="0"/>
        <v>9407.577402359999</v>
      </c>
      <c r="K18" s="31">
        <f>J18*100/J24</f>
        <v>2.0973666412472642</v>
      </c>
      <c r="L18" s="32">
        <f t="shared" si="1"/>
        <v>73.79913132000001</v>
      </c>
      <c r="M18" s="33">
        <f t="shared" si="2"/>
        <v>0.7844647794392492</v>
      </c>
    </row>
    <row r="19" spans="1:13" s="25" customFormat="1" ht="21">
      <c r="A19" s="26" t="s">
        <v>32</v>
      </c>
      <c r="B19" s="27" t="s">
        <v>47</v>
      </c>
      <c r="C19" s="28">
        <v>9</v>
      </c>
      <c r="D19" s="28">
        <v>26152</v>
      </c>
      <c r="E19" s="28">
        <v>19</v>
      </c>
      <c r="F19" s="29">
        <v>5980150.34212</v>
      </c>
      <c r="G19" s="30">
        <v>5980.1503421200005</v>
      </c>
      <c r="H19" s="31">
        <v>1.3195514975401734</v>
      </c>
      <c r="I19" s="29">
        <v>5869747.3552399995</v>
      </c>
      <c r="J19" s="30">
        <f t="shared" si="0"/>
        <v>5869.74735524</v>
      </c>
      <c r="K19" s="31">
        <f>J19*100/J24</f>
        <v>1.308627265967684</v>
      </c>
      <c r="L19" s="32">
        <f t="shared" si="1"/>
        <v>110.40298688000075</v>
      </c>
      <c r="M19" s="33">
        <f t="shared" si="2"/>
        <v>1.880881411044763</v>
      </c>
    </row>
    <row r="20" spans="1:13" s="25" customFormat="1" ht="21">
      <c r="A20" s="26" t="s">
        <v>34</v>
      </c>
      <c r="B20" s="27" t="s">
        <v>41</v>
      </c>
      <c r="C20" s="28">
        <v>4</v>
      </c>
      <c r="D20" s="28">
        <v>8875</v>
      </c>
      <c r="E20" s="28">
        <v>6</v>
      </c>
      <c r="F20" s="29">
        <v>5032958.13962</v>
      </c>
      <c r="G20" s="30">
        <v>5032.958139619999</v>
      </c>
      <c r="H20" s="31">
        <v>1.1105485765828107</v>
      </c>
      <c r="I20" s="29">
        <v>5010818.986190001</v>
      </c>
      <c r="J20" s="30">
        <f t="shared" si="0"/>
        <v>5010.818986190001</v>
      </c>
      <c r="K20" s="31">
        <f>J20*100/J24</f>
        <v>1.1171340013983737</v>
      </c>
      <c r="L20" s="32">
        <f t="shared" si="1"/>
        <v>22.13915342999826</v>
      </c>
      <c r="M20" s="33">
        <f t="shared" si="2"/>
        <v>0.44182704446148563</v>
      </c>
    </row>
    <row r="21" spans="1:13" s="25" customFormat="1" ht="21">
      <c r="A21" s="26" t="s">
        <v>36</v>
      </c>
      <c r="B21" s="27" t="s">
        <v>43</v>
      </c>
      <c r="C21" s="28">
        <v>29</v>
      </c>
      <c r="D21" s="28">
        <v>39185</v>
      </c>
      <c r="E21" s="28">
        <v>269</v>
      </c>
      <c r="F21" s="29">
        <v>3946649.6958899996</v>
      </c>
      <c r="G21" s="30">
        <v>3946.6496958899997</v>
      </c>
      <c r="H21" s="31">
        <v>0.8708489282949898</v>
      </c>
      <c r="I21" s="29">
        <v>3864365.8953400007</v>
      </c>
      <c r="J21" s="30">
        <f t="shared" si="0"/>
        <v>3864.365895340001</v>
      </c>
      <c r="K21" s="31">
        <f>J21*100/J24</f>
        <v>0.8615387120202173</v>
      </c>
      <c r="L21" s="32">
        <f t="shared" si="1"/>
        <v>82.28380054999889</v>
      </c>
      <c r="M21" s="33">
        <f t="shared" si="2"/>
        <v>2.1292963135096517</v>
      </c>
    </row>
    <row r="22" spans="1:13" s="25" customFormat="1" ht="21">
      <c r="A22" s="26" t="s">
        <v>37</v>
      </c>
      <c r="B22" s="27" t="s">
        <v>51</v>
      </c>
      <c r="C22" s="28">
        <v>21</v>
      </c>
      <c r="D22" s="28">
        <v>34077</v>
      </c>
      <c r="E22" s="28">
        <v>274</v>
      </c>
      <c r="F22" s="29">
        <v>3606274.6567900004</v>
      </c>
      <c r="G22" s="30">
        <v>3606.2746567900003</v>
      </c>
      <c r="H22" s="31">
        <v>0.7957433930033008</v>
      </c>
      <c r="I22" s="29">
        <v>3596713.8273199997</v>
      </c>
      <c r="J22" s="30">
        <f t="shared" si="0"/>
        <v>3596.71382732</v>
      </c>
      <c r="K22" s="31">
        <f>J22*100/J24</f>
        <v>0.8018671839618705</v>
      </c>
      <c r="L22" s="32">
        <f t="shared" si="1"/>
        <v>9.560829470000499</v>
      </c>
      <c r="M22" s="33">
        <f t="shared" si="2"/>
        <v>0.2658212448646355</v>
      </c>
    </row>
    <row r="23" spans="1:13" s="37" customFormat="1" ht="21">
      <c r="A23" s="26" t="s">
        <v>38</v>
      </c>
      <c r="B23" s="27" t="s">
        <v>39</v>
      </c>
      <c r="C23" s="28">
        <v>1</v>
      </c>
      <c r="D23" s="28">
        <v>27261</v>
      </c>
      <c r="E23" s="28">
        <v>2</v>
      </c>
      <c r="F23" s="29">
        <v>1283079.2062699997</v>
      </c>
      <c r="G23" s="30">
        <v>1283.0792062699998</v>
      </c>
      <c r="H23" s="31">
        <v>0.2831181477447646</v>
      </c>
      <c r="I23" s="29">
        <v>1267683.59146</v>
      </c>
      <c r="J23" s="30">
        <f t="shared" si="0"/>
        <v>1267.6835914600001</v>
      </c>
      <c r="K23" s="31">
        <f>J23*100/J24</f>
        <v>0.28262294984867625</v>
      </c>
      <c r="L23" s="32">
        <f t="shared" si="1"/>
        <v>15.395614809999643</v>
      </c>
      <c r="M23" s="33">
        <f t="shared" si="2"/>
        <v>1.2144682564099774</v>
      </c>
    </row>
    <row r="24" spans="1:14" s="25" customFormat="1" ht="24" thickBot="1">
      <c r="A24" s="65" t="s">
        <v>44</v>
      </c>
      <c r="B24" s="66"/>
      <c r="C24" s="38">
        <f aca="true" t="shared" si="3" ref="C24:L24">SUM(C7:C23)</f>
        <v>515</v>
      </c>
      <c r="D24" s="38">
        <f t="shared" si="3"/>
        <v>1957804</v>
      </c>
      <c r="E24" s="38">
        <f t="shared" si="3"/>
        <v>9047</v>
      </c>
      <c r="F24" s="39">
        <f t="shared" si="3"/>
        <v>453195676.9605301</v>
      </c>
      <c r="G24" s="40">
        <f t="shared" si="3"/>
        <v>453195.67696053005</v>
      </c>
      <c r="H24" s="49">
        <f t="shared" si="3"/>
        <v>99.99999999999999</v>
      </c>
      <c r="I24" s="50">
        <f t="shared" si="3"/>
        <v>448542339.58663005</v>
      </c>
      <c r="J24" s="49">
        <f t="shared" si="3"/>
        <v>448542.33958662994</v>
      </c>
      <c r="K24" s="49">
        <f t="shared" si="3"/>
        <v>100.00000000000001</v>
      </c>
      <c r="L24" s="51">
        <f t="shared" si="3"/>
        <v>4653.337373900039</v>
      </c>
      <c r="M24" s="52">
        <f t="shared" si="2"/>
        <v>1.0374354800459833</v>
      </c>
      <c r="N24" s="41"/>
    </row>
    <row r="25" ht="21">
      <c r="B25" s="42" t="s">
        <v>45</v>
      </c>
    </row>
    <row r="26" spans="2:10" ht="21">
      <c r="B26" s="42" t="s">
        <v>46</v>
      </c>
      <c r="C26" s="57"/>
      <c r="D26" s="58"/>
      <c r="J26" s="43"/>
    </row>
    <row r="27" spans="2:12" ht="21">
      <c r="B27" s="42" t="s">
        <v>65</v>
      </c>
      <c r="D27" s="59"/>
      <c r="F27" s="44"/>
      <c r="G27" s="1"/>
      <c r="H27" s="44"/>
      <c r="I27" s="55"/>
      <c r="J27" s="44"/>
      <c r="L27" s="53"/>
    </row>
    <row r="28" spans="2:10" ht="20.25">
      <c r="B28" s="57"/>
      <c r="F28" s="1"/>
      <c r="G28" s="1"/>
      <c r="I28" s="1"/>
      <c r="J28" s="1"/>
    </row>
    <row r="30" spans="6:10" ht="20.25">
      <c r="F30" s="1"/>
      <c r="G30" s="1"/>
      <c r="I30" s="1"/>
      <c r="J30" s="1"/>
    </row>
    <row r="31" spans="6:10" ht="20.25">
      <c r="F31" s="1"/>
      <c r="G31" s="1"/>
      <c r="I31" s="1"/>
      <c r="J31" s="1"/>
    </row>
    <row r="32" spans="2:10" ht="20.25">
      <c r="B32" s="57"/>
      <c r="F32" s="1"/>
      <c r="G32" s="1"/>
      <c r="I32" s="1"/>
      <c r="J32" s="1"/>
    </row>
    <row r="33" spans="6:10" ht="20.25">
      <c r="F33" s="1"/>
      <c r="G33" s="1"/>
      <c r="I33" s="1"/>
      <c r="J33" s="1"/>
    </row>
    <row r="34" spans="6:10" ht="20.25">
      <c r="F34" s="1"/>
      <c r="G34" s="1"/>
      <c r="I34" s="1"/>
      <c r="J34" s="1"/>
    </row>
    <row r="35" spans="6:10" ht="20.25">
      <c r="F35" s="1"/>
      <c r="G35" s="1"/>
      <c r="I35" s="1"/>
      <c r="J35" s="1"/>
    </row>
    <row r="36" spans="6:10" ht="20.25">
      <c r="F36" s="1"/>
      <c r="G36" s="1"/>
      <c r="I36" s="1"/>
      <c r="J36" s="1"/>
    </row>
    <row r="37" spans="6:10" ht="20.25">
      <c r="F37" s="1"/>
      <c r="G37" s="1"/>
      <c r="I37" s="1"/>
      <c r="J37" s="1"/>
    </row>
    <row r="38" spans="6:10" ht="20.25">
      <c r="F38" s="1"/>
      <c r="G38" s="1"/>
      <c r="I38" s="1"/>
      <c r="J38" s="1"/>
    </row>
    <row r="39" spans="6:10" ht="20.25">
      <c r="F39" s="1"/>
      <c r="G39" s="1"/>
      <c r="I39" s="1"/>
      <c r="J39" s="1"/>
    </row>
  </sheetData>
  <mergeCells count="10">
    <mergeCell ref="A24:B24"/>
    <mergeCell ref="L5:M5"/>
    <mergeCell ref="G5:H5"/>
    <mergeCell ref="J4:K4"/>
    <mergeCell ref="J5:K5"/>
    <mergeCell ref="A5:B5"/>
    <mergeCell ref="A1:M1"/>
    <mergeCell ref="A2:M2"/>
    <mergeCell ref="L4:M4"/>
    <mergeCell ref="G4:H4"/>
  </mergeCells>
  <printOptions horizontalCentered="1"/>
  <pageMargins left="0.1968503937007874" right="0.2362204724409449" top="0.17" bottom="0.16" header="0.17" footer="0.16"/>
  <pageSetup fitToHeight="1" fitToWidth="1" horizontalDpi="600" verticalDpi="600" orientation="landscape" paperSize="9" scale="86" r:id="rId1"/>
  <colBreaks count="1" manualBreakCount="1">
    <brk id="1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zoomScale="75" zoomScaleNormal="75" zoomScaleSheetLayoutView="75" workbookViewId="0" topLeftCell="A1">
      <selection activeCell="A1" sqref="A1:M1"/>
    </sheetView>
  </sheetViews>
  <sheetFormatPr defaultColWidth="9.140625" defaultRowHeight="21.75"/>
  <cols>
    <col min="1" max="1" width="4.00390625" style="2" customWidth="1"/>
    <col min="2" max="2" width="67.00390625" style="1" customWidth="1"/>
    <col min="3" max="3" width="8.8515625" style="1" customWidth="1"/>
    <col min="4" max="4" width="14.00390625" style="1" customWidth="1"/>
    <col min="5" max="5" width="9.421875" style="1" bestFit="1" customWidth="1"/>
    <col min="6" max="6" width="20.00390625" style="3" hidden="1" customWidth="1"/>
    <col min="7" max="7" width="15.421875" style="4" bestFit="1" customWidth="1"/>
    <col min="8" max="8" width="10.8515625" style="1" bestFit="1" customWidth="1"/>
    <col min="9" max="9" width="20.00390625" style="3" hidden="1" customWidth="1"/>
    <col min="10" max="10" width="15.421875" style="4" bestFit="1" customWidth="1"/>
    <col min="11" max="11" width="10.8515625" style="1" bestFit="1" customWidth="1"/>
    <col min="12" max="12" width="15.00390625" style="1" bestFit="1" customWidth="1"/>
    <col min="13" max="13" width="10.421875" style="1" bestFit="1" customWidth="1"/>
    <col min="14" max="16384" width="9.140625" style="1" customWidth="1"/>
  </cols>
  <sheetData>
    <row r="1" spans="1:13" ht="26.25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</row>
    <row r="2" spans="1:13" ht="26.25">
      <c r="A2" s="62" t="s">
        <v>66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</row>
    <row r="3" ht="21" thickBot="1"/>
    <row r="4" spans="1:13" ht="21.75">
      <c r="A4" s="5"/>
      <c r="B4" s="6"/>
      <c r="C4" s="7" t="s">
        <v>1</v>
      </c>
      <c r="D4" s="7" t="s">
        <v>1</v>
      </c>
      <c r="E4" s="7" t="s">
        <v>1</v>
      </c>
      <c r="F4" s="8" t="s">
        <v>2</v>
      </c>
      <c r="G4" s="69" t="s">
        <v>2</v>
      </c>
      <c r="H4" s="71"/>
      <c r="I4" s="8" t="s">
        <v>2</v>
      </c>
      <c r="J4" s="69" t="s">
        <v>2</v>
      </c>
      <c r="K4" s="71"/>
      <c r="L4" s="69" t="s">
        <v>2</v>
      </c>
      <c r="M4" s="70"/>
    </row>
    <row r="5" spans="1:13" ht="21.75">
      <c r="A5" s="63" t="s">
        <v>3</v>
      </c>
      <c r="B5" s="64"/>
      <c r="C5" s="9" t="s">
        <v>4</v>
      </c>
      <c r="D5" s="9" t="s">
        <v>5</v>
      </c>
      <c r="E5" s="9" t="s">
        <v>6</v>
      </c>
      <c r="F5" s="56" t="s">
        <v>67</v>
      </c>
      <c r="G5" s="72" t="str">
        <f>F5</f>
        <v>เมษายน 2551</v>
      </c>
      <c r="H5" s="73"/>
      <c r="I5" s="56" t="s">
        <v>64</v>
      </c>
      <c r="J5" s="72" t="str">
        <f>I5</f>
        <v>มีนาคม 2551</v>
      </c>
      <c r="K5" s="73"/>
      <c r="L5" s="67" t="s">
        <v>7</v>
      </c>
      <c r="M5" s="68"/>
    </row>
    <row r="6" spans="1:13" ht="21.75" thickBot="1">
      <c r="A6" s="10"/>
      <c r="B6" s="11"/>
      <c r="C6" s="12" t="s">
        <v>8</v>
      </c>
      <c r="D6" s="13" t="s">
        <v>9</v>
      </c>
      <c r="E6" s="12" t="s">
        <v>9</v>
      </c>
      <c r="F6" s="14"/>
      <c r="G6" s="15" t="s">
        <v>10</v>
      </c>
      <c r="H6" s="16" t="s">
        <v>11</v>
      </c>
      <c r="I6" s="14"/>
      <c r="J6" s="15" t="s">
        <v>10</v>
      </c>
      <c r="K6" s="16" t="s">
        <v>11</v>
      </c>
      <c r="L6" s="16" t="s">
        <v>10</v>
      </c>
      <c r="M6" s="17" t="s">
        <v>11</v>
      </c>
    </row>
    <row r="7" spans="1:13" s="25" customFormat="1" ht="21">
      <c r="A7" s="18" t="s">
        <v>12</v>
      </c>
      <c r="B7" s="19" t="s">
        <v>15</v>
      </c>
      <c r="C7" s="20">
        <v>57</v>
      </c>
      <c r="D7" s="20">
        <v>359017</v>
      </c>
      <c r="E7" s="20">
        <v>2210</v>
      </c>
      <c r="F7" s="21">
        <v>64746034.72336001</v>
      </c>
      <c r="G7" s="22">
        <f aca="true" t="shared" si="0" ref="G7:G23">F7/1000</f>
        <v>64746.03472336001</v>
      </c>
      <c r="H7" s="23">
        <f aca="true" t="shared" si="1" ref="H7:H23">G7*100/$G$24</f>
        <v>14.226858719732677</v>
      </c>
      <c r="I7" s="21">
        <v>64394248.25456</v>
      </c>
      <c r="J7" s="22">
        <f aca="true" t="shared" si="2" ref="J7:J23">I7/1000</f>
        <v>64394.24825456</v>
      </c>
      <c r="K7" s="23">
        <f>J7*100/J24</f>
        <v>14.20892818008241</v>
      </c>
      <c r="L7" s="24">
        <f aca="true" t="shared" si="3" ref="L7:L23">G7-J7</f>
        <v>351.7864688000118</v>
      </c>
      <c r="M7" s="33">
        <f aca="true" t="shared" si="4" ref="M7:M24">L7*100/J7</f>
        <v>0.5463010724332829</v>
      </c>
    </row>
    <row r="8" spans="1:13" s="25" customFormat="1" ht="21">
      <c r="A8" s="26" t="s">
        <v>14</v>
      </c>
      <c r="B8" s="27" t="s">
        <v>13</v>
      </c>
      <c r="C8" s="28">
        <v>31</v>
      </c>
      <c r="D8" s="28">
        <v>93782</v>
      </c>
      <c r="E8" s="28">
        <v>214</v>
      </c>
      <c r="F8" s="29">
        <v>62685897.478549995</v>
      </c>
      <c r="G8" s="30">
        <f t="shared" si="0"/>
        <v>62685.897478549996</v>
      </c>
      <c r="H8" s="31">
        <f t="shared" si="1"/>
        <v>13.774178001131128</v>
      </c>
      <c r="I8" s="29">
        <v>62747568.26689001</v>
      </c>
      <c r="J8" s="30">
        <f t="shared" si="2"/>
        <v>62747.56826689001</v>
      </c>
      <c r="K8" s="31">
        <f>J8*100/J24</f>
        <v>13.84557961534899</v>
      </c>
      <c r="L8" s="32">
        <f t="shared" si="3"/>
        <v>-61.67078834001586</v>
      </c>
      <c r="M8" s="33">
        <f t="shared" si="4"/>
        <v>-0.09828394955116956</v>
      </c>
    </row>
    <row r="9" spans="1:13" s="25" customFormat="1" ht="21">
      <c r="A9" s="26" t="s">
        <v>16</v>
      </c>
      <c r="B9" s="27" t="s">
        <v>17</v>
      </c>
      <c r="C9" s="28">
        <v>41</v>
      </c>
      <c r="D9" s="28">
        <v>161011</v>
      </c>
      <c r="E9" s="28">
        <v>523</v>
      </c>
      <c r="F9" s="29">
        <v>54322843.25979999</v>
      </c>
      <c r="G9" s="30">
        <f t="shared" si="0"/>
        <v>54322.843259799985</v>
      </c>
      <c r="H9" s="31">
        <f t="shared" si="1"/>
        <v>11.936536648359708</v>
      </c>
      <c r="I9" s="29">
        <v>54008426.338690005</v>
      </c>
      <c r="J9" s="30">
        <f t="shared" si="2"/>
        <v>54008.426338690006</v>
      </c>
      <c r="K9" s="31">
        <f>J9*100/J24</f>
        <v>11.91724217250063</v>
      </c>
      <c r="L9" s="32">
        <f t="shared" si="3"/>
        <v>314.41692110997974</v>
      </c>
      <c r="M9" s="33">
        <f t="shared" si="4"/>
        <v>0.5821627150146031</v>
      </c>
    </row>
    <row r="10" spans="1:13" s="25" customFormat="1" ht="21">
      <c r="A10" s="26" t="s">
        <v>18</v>
      </c>
      <c r="B10" s="27" t="s">
        <v>20</v>
      </c>
      <c r="C10" s="28">
        <v>78</v>
      </c>
      <c r="D10" s="28">
        <v>277774</v>
      </c>
      <c r="E10" s="28">
        <v>1638</v>
      </c>
      <c r="F10" s="29">
        <v>51219461.08443</v>
      </c>
      <c r="G10" s="30">
        <f t="shared" si="0"/>
        <v>51219.461084430004</v>
      </c>
      <c r="H10" s="31">
        <f t="shared" si="1"/>
        <v>11.254620297019109</v>
      </c>
      <c r="I10" s="29">
        <v>50827468.429069996</v>
      </c>
      <c r="J10" s="30">
        <f t="shared" si="2"/>
        <v>50827.468429069995</v>
      </c>
      <c r="K10" s="31">
        <f>J10*100/J24</f>
        <v>11.215347147606769</v>
      </c>
      <c r="L10" s="32">
        <f t="shared" si="3"/>
        <v>391.99265536000894</v>
      </c>
      <c r="M10" s="33">
        <f t="shared" si="4"/>
        <v>0.771222072385991</v>
      </c>
    </row>
    <row r="11" spans="1:13" s="25" customFormat="1" ht="21">
      <c r="A11" s="26" t="s">
        <v>19</v>
      </c>
      <c r="B11" s="27" t="s">
        <v>31</v>
      </c>
      <c r="C11" s="28">
        <v>39</v>
      </c>
      <c r="D11" s="28">
        <v>166240</v>
      </c>
      <c r="E11" s="28">
        <v>741</v>
      </c>
      <c r="F11" s="29">
        <v>46116325.71835</v>
      </c>
      <c r="G11" s="30">
        <f t="shared" si="0"/>
        <v>46116.32571835</v>
      </c>
      <c r="H11" s="31">
        <f t="shared" si="1"/>
        <v>10.133291613477393</v>
      </c>
      <c r="I11" s="29">
        <v>46624147.876830004</v>
      </c>
      <c r="J11" s="30">
        <f t="shared" si="2"/>
        <v>46624.14787683001</v>
      </c>
      <c r="K11" s="31">
        <f>J11*100/J24</f>
        <v>10.287862450393723</v>
      </c>
      <c r="L11" s="32">
        <f t="shared" si="3"/>
        <v>-507.8221584800049</v>
      </c>
      <c r="M11" s="33">
        <f t="shared" si="4"/>
        <v>-1.0891827124037765</v>
      </c>
    </row>
    <row r="12" spans="1:13" s="25" customFormat="1" ht="21">
      <c r="A12" s="26" t="s">
        <v>21</v>
      </c>
      <c r="B12" s="27" t="s">
        <v>29</v>
      </c>
      <c r="C12" s="28">
        <v>11</v>
      </c>
      <c r="D12" s="28">
        <v>43963</v>
      </c>
      <c r="E12" s="28">
        <v>96</v>
      </c>
      <c r="F12" s="29">
        <v>42268801.826919995</v>
      </c>
      <c r="G12" s="30">
        <f t="shared" si="0"/>
        <v>42268.80182692</v>
      </c>
      <c r="H12" s="31">
        <f t="shared" si="1"/>
        <v>9.287862560438851</v>
      </c>
      <c r="I12" s="29">
        <v>41934976.1144</v>
      </c>
      <c r="J12" s="30">
        <f t="shared" si="2"/>
        <v>41934.9761144</v>
      </c>
      <c r="K12" s="31">
        <f>J12*100/J24</f>
        <v>9.253172138721046</v>
      </c>
      <c r="L12" s="32">
        <f t="shared" si="3"/>
        <v>333.82571251999616</v>
      </c>
      <c r="M12" s="33">
        <f t="shared" si="4"/>
        <v>0.7960555685290212</v>
      </c>
    </row>
    <row r="13" spans="1:13" s="25" customFormat="1" ht="21">
      <c r="A13" s="26" t="s">
        <v>22</v>
      </c>
      <c r="B13" s="27" t="s">
        <v>23</v>
      </c>
      <c r="C13" s="28">
        <v>41</v>
      </c>
      <c r="D13" s="28">
        <v>177675</v>
      </c>
      <c r="E13" s="28">
        <v>747</v>
      </c>
      <c r="F13" s="29">
        <v>40326943.58109</v>
      </c>
      <c r="G13" s="30">
        <f t="shared" si="0"/>
        <v>40326.94358109</v>
      </c>
      <c r="H13" s="31">
        <f t="shared" si="1"/>
        <v>8.861171674499488</v>
      </c>
      <c r="I13" s="29">
        <v>39869907.347660005</v>
      </c>
      <c r="J13" s="30">
        <f t="shared" si="2"/>
        <v>39869.90734766</v>
      </c>
      <c r="K13" s="31">
        <f>J13*100/J24</f>
        <v>8.79750389832875</v>
      </c>
      <c r="L13" s="32">
        <f t="shared" si="3"/>
        <v>457.0362334300007</v>
      </c>
      <c r="M13" s="33">
        <f t="shared" si="4"/>
        <v>1.1463187748210921</v>
      </c>
    </row>
    <row r="14" spans="1:13" s="25" customFormat="1" ht="21">
      <c r="A14" s="26" t="s">
        <v>24</v>
      </c>
      <c r="B14" s="27" t="s">
        <v>48</v>
      </c>
      <c r="C14" s="28">
        <v>49</v>
      </c>
      <c r="D14" s="28">
        <v>231751</v>
      </c>
      <c r="E14" s="28">
        <v>384</v>
      </c>
      <c r="F14" s="29">
        <v>18654058.83294</v>
      </c>
      <c r="G14" s="30">
        <f t="shared" si="0"/>
        <v>18654.05883294</v>
      </c>
      <c r="H14" s="31">
        <f t="shared" si="1"/>
        <v>4.098917573867547</v>
      </c>
      <c r="I14" s="29">
        <v>18481853.11036</v>
      </c>
      <c r="J14" s="30">
        <f t="shared" si="2"/>
        <v>18481.85311036</v>
      </c>
      <c r="K14" s="31">
        <f>J14*100/J24</f>
        <v>4.0781176983666665</v>
      </c>
      <c r="L14" s="32">
        <f t="shared" si="3"/>
        <v>172.20572258000175</v>
      </c>
      <c r="M14" s="33">
        <f t="shared" si="4"/>
        <v>0.9317557149259662</v>
      </c>
    </row>
    <row r="15" spans="1:13" s="25" customFormat="1" ht="21">
      <c r="A15" s="26" t="s">
        <v>25</v>
      </c>
      <c r="B15" s="27" t="s">
        <v>49</v>
      </c>
      <c r="C15" s="28">
        <v>32</v>
      </c>
      <c r="D15" s="28">
        <v>113809</v>
      </c>
      <c r="E15" s="28">
        <v>712</v>
      </c>
      <c r="F15" s="29">
        <v>17696771.525310002</v>
      </c>
      <c r="G15" s="30">
        <f t="shared" si="0"/>
        <v>17696.771525310003</v>
      </c>
      <c r="H15" s="31">
        <f t="shared" si="1"/>
        <v>3.888569691745718</v>
      </c>
      <c r="I15" s="29">
        <v>17583922.30514</v>
      </c>
      <c r="J15" s="30">
        <f t="shared" si="2"/>
        <v>17583.92230514</v>
      </c>
      <c r="K15" s="31">
        <f>J15*100/J24</f>
        <v>3.8799845627546503</v>
      </c>
      <c r="L15" s="32">
        <f t="shared" si="3"/>
        <v>112.84922017000281</v>
      </c>
      <c r="M15" s="33">
        <f t="shared" si="4"/>
        <v>0.641775015901973</v>
      </c>
    </row>
    <row r="16" spans="1:13" s="25" customFormat="1" ht="21">
      <c r="A16" s="26" t="s">
        <v>27</v>
      </c>
      <c r="B16" s="27" t="s">
        <v>26</v>
      </c>
      <c r="C16" s="28">
        <v>27</v>
      </c>
      <c r="D16" s="28">
        <v>106717</v>
      </c>
      <c r="E16" s="28">
        <v>676</v>
      </c>
      <c r="F16" s="29">
        <v>15887055.886429999</v>
      </c>
      <c r="G16" s="30">
        <f t="shared" si="0"/>
        <v>15887.055886429998</v>
      </c>
      <c r="H16" s="31">
        <f t="shared" si="1"/>
        <v>3.490914934551029</v>
      </c>
      <c r="I16" s="29">
        <v>16109187.99392</v>
      </c>
      <c r="J16" s="30">
        <f t="shared" si="2"/>
        <v>16109.18799392</v>
      </c>
      <c r="K16" s="31">
        <f>J16*100/J24</f>
        <v>3.5545767121964382</v>
      </c>
      <c r="L16" s="32">
        <f t="shared" si="3"/>
        <v>-222.13210749000245</v>
      </c>
      <c r="M16" s="33">
        <f t="shared" si="4"/>
        <v>-1.3789156075020077</v>
      </c>
    </row>
    <row r="17" spans="1:13" s="25" customFormat="1" ht="21">
      <c r="A17" s="26" t="s">
        <v>28</v>
      </c>
      <c r="B17" s="27" t="s">
        <v>50</v>
      </c>
      <c r="C17" s="28">
        <v>9</v>
      </c>
      <c r="D17" s="28">
        <v>29690</v>
      </c>
      <c r="E17" s="28">
        <v>206</v>
      </c>
      <c r="F17" s="29">
        <v>11313683.5394</v>
      </c>
      <c r="G17" s="30">
        <f t="shared" si="0"/>
        <v>11313.6835394</v>
      </c>
      <c r="H17" s="31">
        <f t="shared" si="1"/>
        <v>2.4859928179777184</v>
      </c>
      <c r="I17" s="29">
        <v>11283482.34864</v>
      </c>
      <c r="J17" s="30">
        <f t="shared" si="2"/>
        <v>11283.48234864</v>
      </c>
      <c r="K17" s="31">
        <f>J17*100/J24</f>
        <v>2.4897594840964703</v>
      </c>
      <c r="L17" s="32">
        <f t="shared" si="3"/>
        <v>30.201190760000827</v>
      </c>
      <c r="M17" s="33">
        <f t="shared" si="4"/>
        <v>0.26765842163648157</v>
      </c>
    </row>
    <row r="18" spans="1:13" s="25" customFormat="1" ht="21">
      <c r="A18" s="26" t="s">
        <v>30</v>
      </c>
      <c r="B18" s="27" t="s">
        <v>53</v>
      </c>
      <c r="C18" s="28">
        <v>34</v>
      </c>
      <c r="D18" s="28">
        <v>69560</v>
      </c>
      <c r="E18" s="28">
        <v>473</v>
      </c>
      <c r="F18" s="29">
        <v>9801229.40225</v>
      </c>
      <c r="G18" s="30">
        <f t="shared" si="0"/>
        <v>9801.22940225</v>
      </c>
      <c r="H18" s="31">
        <f t="shared" si="1"/>
        <v>2.1536563062323144</v>
      </c>
      <c r="I18" s="29">
        <v>9481376.53368</v>
      </c>
      <c r="J18" s="30">
        <f t="shared" si="2"/>
        <v>9481.376533679999</v>
      </c>
      <c r="K18" s="31">
        <f>J18*100/J24</f>
        <v>2.0921153964374106</v>
      </c>
      <c r="L18" s="32">
        <f t="shared" si="3"/>
        <v>319.8528685700003</v>
      </c>
      <c r="M18" s="33">
        <f t="shared" si="4"/>
        <v>3.3734855633442082</v>
      </c>
    </row>
    <row r="19" spans="1:13" s="25" customFormat="1" ht="21">
      <c r="A19" s="26" t="s">
        <v>32</v>
      </c>
      <c r="B19" s="27" t="s">
        <v>47</v>
      </c>
      <c r="C19" s="28">
        <v>9</v>
      </c>
      <c r="D19" s="28">
        <v>26241</v>
      </c>
      <c r="E19" s="28">
        <v>19</v>
      </c>
      <c r="F19" s="29">
        <v>6055114.044059999</v>
      </c>
      <c r="G19" s="30">
        <f t="shared" si="0"/>
        <v>6055.114044059999</v>
      </c>
      <c r="H19" s="31">
        <f t="shared" si="1"/>
        <v>1.330510083046523</v>
      </c>
      <c r="I19" s="29">
        <v>5980150.34212</v>
      </c>
      <c r="J19" s="30">
        <f t="shared" si="2"/>
        <v>5980.1503421200005</v>
      </c>
      <c r="K19" s="31">
        <f>J19*100/J24</f>
        <v>1.3195514975401734</v>
      </c>
      <c r="L19" s="32">
        <f t="shared" si="3"/>
        <v>74.96370193999883</v>
      </c>
      <c r="M19" s="33">
        <f t="shared" si="4"/>
        <v>1.2535420959571348</v>
      </c>
    </row>
    <row r="20" spans="1:13" s="25" customFormat="1" ht="21">
      <c r="A20" s="26" t="s">
        <v>34</v>
      </c>
      <c r="B20" s="27" t="s">
        <v>41</v>
      </c>
      <c r="C20" s="28">
        <v>4</v>
      </c>
      <c r="D20" s="28">
        <v>8860</v>
      </c>
      <c r="E20" s="28">
        <v>6</v>
      </c>
      <c r="F20" s="29">
        <v>5063156.1494700005</v>
      </c>
      <c r="G20" s="30">
        <f t="shared" si="0"/>
        <v>5063.156149470001</v>
      </c>
      <c r="H20" s="31">
        <f t="shared" si="1"/>
        <v>1.112543919055886</v>
      </c>
      <c r="I20" s="29">
        <v>5032958.13962</v>
      </c>
      <c r="J20" s="30">
        <f t="shared" si="2"/>
        <v>5032.958139619999</v>
      </c>
      <c r="K20" s="31">
        <f>J20*100/J24</f>
        <v>1.1105485765828107</v>
      </c>
      <c r="L20" s="32">
        <f t="shared" si="3"/>
        <v>30.198009850001654</v>
      </c>
      <c r="M20" s="33">
        <f t="shared" si="4"/>
        <v>0.6000051860610484</v>
      </c>
    </row>
    <row r="21" spans="1:13" s="25" customFormat="1" ht="21">
      <c r="A21" s="26" t="s">
        <v>36</v>
      </c>
      <c r="B21" s="27" t="s">
        <v>43</v>
      </c>
      <c r="C21" s="28">
        <v>29</v>
      </c>
      <c r="D21" s="28">
        <v>39658</v>
      </c>
      <c r="E21" s="28">
        <v>274</v>
      </c>
      <c r="F21" s="29">
        <v>3985329.5824299995</v>
      </c>
      <c r="G21" s="30">
        <f t="shared" si="0"/>
        <v>3985.3295824299994</v>
      </c>
      <c r="H21" s="31">
        <f t="shared" si="1"/>
        <v>0.8757095498289448</v>
      </c>
      <c r="I21" s="29">
        <v>3946649.6958899996</v>
      </c>
      <c r="J21" s="30">
        <f t="shared" si="2"/>
        <v>3946.6496958899997</v>
      </c>
      <c r="K21" s="31">
        <f>J21*100/J24</f>
        <v>0.8708489282949898</v>
      </c>
      <c r="L21" s="32">
        <f t="shared" si="3"/>
        <v>38.67988653999964</v>
      </c>
      <c r="M21" s="33">
        <f t="shared" si="4"/>
        <v>0.980068907060094</v>
      </c>
    </row>
    <row r="22" spans="1:13" s="25" customFormat="1" ht="21">
      <c r="A22" s="26" t="s">
        <v>37</v>
      </c>
      <c r="B22" s="27" t="s">
        <v>51</v>
      </c>
      <c r="C22" s="28">
        <v>21</v>
      </c>
      <c r="D22" s="28">
        <v>34078</v>
      </c>
      <c r="E22" s="28">
        <v>271</v>
      </c>
      <c r="F22" s="29">
        <v>3651654.5708199996</v>
      </c>
      <c r="G22" s="30">
        <f t="shared" si="0"/>
        <v>3651.6545708199997</v>
      </c>
      <c r="H22" s="31">
        <f t="shared" si="1"/>
        <v>0.8023900443370066</v>
      </c>
      <c r="I22" s="29">
        <v>3606274.6567900004</v>
      </c>
      <c r="J22" s="30">
        <f t="shared" si="2"/>
        <v>3606.2746567900003</v>
      </c>
      <c r="K22" s="31">
        <f>J22*100/J24</f>
        <v>0.7957433930033008</v>
      </c>
      <c r="L22" s="32">
        <f t="shared" si="3"/>
        <v>45.37991402999933</v>
      </c>
      <c r="M22" s="33">
        <f t="shared" si="4"/>
        <v>1.2583598962590574</v>
      </c>
    </row>
    <row r="23" spans="1:13" s="37" customFormat="1" ht="21">
      <c r="A23" s="26" t="s">
        <v>38</v>
      </c>
      <c r="B23" s="27" t="s">
        <v>39</v>
      </c>
      <c r="C23" s="28">
        <v>1</v>
      </c>
      <c r="D23" s="28">
        <v>29187</v>
      </c>
      <c r="E23" s="28">
        <v>2</v>
      </c>
      <c r="F23" s="29">
        <v>1302832.0599500001</v>
      </c>
      <c r="G23" s="30">
        <f t="shared" si="0"/>
        <v>1302.83205995</v>
      </c>
      <c r="H23" s="31">
        <f t="shared" si="1"/>
        <v>0.2862755646989381</v>
      </c>
      <c r="I23" s="29">
        <v>1283079.2062699997</v>
      </c>
      <c r="J23" s="30">
        <f t="shared" si="2"/>
        <v>1283.0792062699998</v>
      </c>
      <c r="K23" s="31">
        <f>J23*100/J24</f>
        <v>0.2831181477447646</v>
      </c>
      <c r="L23" s="32">
        <f t="shared" si="3"/>
        <v>19.75285368000027</v>
      </c>
      <c r="M23" s="33">
        <f t="shared" si="4"/>
        <v>1.539488254776039</v>
      </c>
    </row>
    <row r="24" spans="1:14" s="25" customFormat="1" ht="24" thickBot="1">
      <c r="A24" s="65" t="s">
        <v>44</v>
      </c>
      <c r="B24" s="66"/>
      <c r="C24" s="38">
        <f aca="true" t="shared" si="5" ref="C24:L24">SUM(C7:C23)</f>
        <v>513</v>
      </c>
      <c r="D24" s="38">
        <f t="shared" si="5"/>
        <v>1969013</v>
      </c>
      <c r="E24" s="38">
        <f t="shared" si="5"/>
        <v>9192</v>
      </c>
      <c r="F24" s="39">
        <f t="shared" si="5"/>
        <v>455097193.2655599</v>
      </c>
      <c r="G24" s="40">
        <f t="shared" si="5"/>
        <v>455097.1932655601</v>
      </c>
      <c r="H24" s="49">
        <f t="shared" si="5"/>
        <v>99.99999999999997</v>
      </c>
      <c r="I24" s="50">
        <f t="shared" si="5"/>
        <v>453195676.9605301</v>
      </c>
      <c r="J24" s="49">
        <f t="shared" si="5"/>
        <v>453195.67696053005</v>
      </c>
      <c r="K24" s="49">
        <f t="shared" si="5"/>
        <v>99.99999999999999</v>
      </c>
      <c r="L24" s="51">
        <f t="shared" si="5"/>
        <v>1901.5163050299795</v>
      </c>
      <c r="M24" s="52">
        <f t="shared" si="4"/>
        <v>0.4195795330138569</v>
      </c>
      <c r="N24" s="41"/>
    </row>
    <row r="25" ht="21">
      <c r="B25" s="42" t="s">
        <v>45</v>
      </c>
    </row>
    <row r="26" spans="2:10" ht="21">
      <c r="B26" s="42" t="s">
        <v>46</v>
      </c>
      <c r="C26" s="57"/>
      <c r="D26" s="58"/>
      <c r="J26" s="43"/>
    </row>
    <row r="27" spans="2:12" ht="21">
      <c r="B27" s="42" t="s">
        <v>68</v>
      </c>
      <c r="D27" s="59"/>
      <c r="F27" s="44"/>
      <c r="G27" s="1"/>
      <c r="H27" s="44"/>
      <c r="I27" s="55"/>
      <c r="J27" s="44"/>
      <c r="L27" s="53"/>
    </row>
    <row r="28" spans="2:10" ht="20.25">
      <c r="B28" s="57"/>
      <c r="F28" s="1"/>
      <c r="G28" s="1"/>
      <c r="I28" s="1"/>
      <c r="J28" s="1"/>
    </row>
    <row r="30" spans="6:10" ht="20.25">
      <c r="F30" s="1"/>
      <c r="G30" s="1"/>
      <c r="I30" s="1"/>
      <c r="J30" s="1"/>
    </row>
    <row r="31" spans="6:10" ht="20.25">
      <c r="F31" s="1"/>
      <c r="G31" s="1"/>
      <c r="I31" s="1"/>
      <c r="J31" s="1"/>
    </row>
    <row r="32" spans="2:10" ht="20.25">
      <c r="B32" s="57"/>
      <c r="F32" s="1"/>
      <c r="G32" s="1"/>
      <c r="I32" s="1"/>
      <c r="J32" s="1"/>
    </row>
    <row r="33" spans="6:10" ht="20.25">
      <c r="F33" s="1"/>
      <c r="G33" s="1"/>
      <c r="I33" s="1"/>
      <c r="J33" s="1"/>
    </row>
    <row r="34" spans="6:10" ht="20.25">
      <c r="F34" s="1"/>
      <c r="G34" s="1"/>
      <c r="I34" s="1"/>
      <c r="J34" s="1"/>
    </row>
    <row r="35" spans="6:10" ht="20.25">
      <c r="F35" s="1"/>
      <c r="G35" s="1"/>
      <c r="I35" s="1"/>
      <c r="J35" s="1"/>
    </row>
    <row r="36" spans="6:10" ht="20.25">
      <c r="F36" s="1"/>
      <c r="G36" s="1"/>
      <c r="I36" s="1"/>
      <c r="J36" s="1"/>
    </row>
    <row r="37" spans="6:10" ht="20.25">
      <c r="F37" s="1"/>
      <c r="G37" s="1"/>
      <c r="I37" s="1"/>
      <c r="J37" s="1"/>
    </row>
    <row r="38" spans="6:10" ht="20.25">
      <c r="F38" s="1"/>
      <c r="G38" s="1"/>
      <c r="I38" s="1"/>
      <c r="J38" s="1"/>
    </row>
    <row r="39" spans="6:10" ht="20.25">
      <c r="F39" s="1"/>
      <c r="G39" s="1"/>
      <c r="I39" s="1"/>
      <c r="J39" s="1"/>
    </row>
  </sheetData>
  <mergeCells count="10">
    <mergeCell ref="A1:M1"/>
    <mergeCell ref="A2:M2"/>
    <mergeCell ref="A24:B24"/>
    <mergeCell ref="L5:M5"/>
    <mergeCell ref="G5:H5"/>
    <mergeCell ref="J4:K4"/>
    <mergeCell ref="J5:K5"/>
    <mergeCell ref="A5:B5"/>
    <mergeCell ref="L4:M4"/>
    <mergeCell ref="G4:H4"/>
  </mergeCells>
  <printOptions horizontalCentered="1"/>
  <pageMargins left="0.1968503937007874" right="0.2362204724409449" top="0.17" bottom="0.16" header="0.17" footer="0.16"/>
  <pageSetup fitToHeight="1" fitToWidth="1" horizontalDpi="600" verticalDpi="600" orientation="landscape" paperSize="9" scale="86" r:id="rId1"/>
  <colBreaks count="1" manualBreakCount="1">
    <brk id="1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zoomScale="75" zoomScaleNormal="75" zoomScaleSheetLayoutView="75" workbookViewId="0" topLeftCell="A1">
      <selection activeCell="A1" sqref="A1:M1"/>
    </sheetView>
  </sheetViews>
  <sheetFormatPr defaultColWidth="9.140625" defaultRowHeight="21.75"/>
  <cols>
    <col min="1" max="1" width="4.00390625" style="2" customWidth="1"/>
    <col min="2" max="2" width="67.00390625" style="1" customWidth="1"/>
    <col min="3" max="3" width="8.8515625" style="1" customWidth="1"/>
    <col min="4" max="4" width="14.00390625" style="1" customWidth="1"/>
    <col min="5" max="5" width="9.421875" style="1" bestFit="1" customWidth="1"/>
    <col min="6" max="6" width="20.00390625" style="3" hidden="1" customWidth="1"/>
    <col min="7" max="7" width="15.421875" style="4" bestFit="1" customWidth="1"/>
    <col min="8" max="8" width="10.8515625" style="1" bestFit="1" customWidth="1"/>
    <col min="9" max="9" width="20.00390625" style="3" hidden="1" customWidth="1"/>
    <col min="10" max="10" width="15.421875" style="4" bestFit="1" customWidth="1"/>
    <col min="11" max="11" width="10.8515625" style="1" bestFit="1" customWidth="1"/>
    <col min="12" max="12" width="15.00390625" style="1" bestFit="1" customWidth="1"/>
    <col min="13" max="13" width="10.421875" style="1" bestFit="1" customWidth="1"/>
    <col min="14" max="16384" width="9.140625" style="1" customWidth="1"/>
  </cols>
  <sheetData>
    <row r="1" spans="1:13" ht="26.25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</row>
    <row r="2" spans="1:13" ht="26.25">
      <c r="A2" s="62" t="s">
        <v>69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</row>
    <row r="3" ht="21" thickBot="1"/>
    <row r="4" spans="1:13" ht="21.75">
      <c r="A4" s="5"/>
      <c r="B4" s="6"/>
      <c r="C4" s="7" t="s">
        <v>1</v>
      </c>
      <c r="D4" s="7" t="s">
        <v>1</v>
      </c>
      <c r="E4" s="7" t="s">
        <v>1</v>
      </c>
      <c r="F4" s="8" t="s">
        <v>2</v>
      </c>
      <c r="G4" s="69" t="s">
        <v>2</v>
      </c>
      <c r="H4" s="71"/>
      <c r="I4" s="8" t="s">
        <v>2</v>
      </c>
      <c r="J4" s="69" t="s">
        <v>2</v>
      </c>
      <c r="K4" s="71"/>
      <c r="L4" s="69" t="s">
        <v>2</v>
      </c>
      <c r="M4" s="70"/>
    </row>
    <row r="5" spans="1:13" ht="21.75">
      <c r="A5" s="63" t="s">
        <v>3</v>
      </c>
      <c r="B5" s="64"/>
      <c r="C5" s="9" t="s">
        <v>4</v>
      </c>
      <c r="D5" s="9" t="s">
        <v>5</v>
      </c>
      <c r="E5" s="9" t="s">
        <v>6</v>
      </c>
      <c r="F5" s="56" t="s">
        <v>70</v>
      </c>
      <c r="G5" s="72" t="str">
        <f>F5</f>
        <v>พฤษภาคม 2551</v>
      </c>
      <c r="H5" s="73"/>
      <c r="I5" s="56" t="s">
        <v>67</v>
      </c>
      <c r="J5" s="72" t="str">
        <f>I5</f>
        <v>เมษายน 2551</v>
      </c>
      <c r="K5" s="73"/>
      <c r="L5" s="67" t="s">
        <v>7</v>
      </c>
      <c r="M5" s="68"/>
    </row>
    <row r="6" spans="1:13" ht="21.75" thickBot="1">
      <c r="A6" s="10"/>
      <c r="B6" s="11"/>
      <c r="C6" s="12" t="s">
        <v>8</v>
      </c>
      <c r="D6" s="13" t="s">
        <v>9</v>
      </c>
      <c r="E6" s="12" t="s">
        <v>9</v>
      </c>
      <c r="F6" s="14"/>
      <c r="G6" s="15" t="s">
        <v>10</v>
      </c>
      <c r="H6" s="16" t="s">
        <v>11</v>
      </c>
      <c r="I6" s="14"/>
      <c r="J6" s="15" t="s">
        <v>10</v>
      </c>
      <c r="K6" s="16" t="s">
        <v>11</v>
      </c>
      <c r="L6" s="16" t="s">
        <v>10</v>
      </c>
      <c r="M6" s="17" t="s">
        <v>11</v>
      </c>
    </row>
    <row r="7" spans="1:13" s="25" customFormat="1" ht="21">
      <c r="A7" s="18" t="s">
        <v>12</v>
      </c>
      <c r="B7" s="19" t="s">
        <v>15</v>
      </c>
      <c r="C7" s="20">
        <v>57</v>
      </c>
      <c r="D7" s="20">
        <v>360660</v>
      </c>
      <c r="E7" s="20">
        <v>2235</v>
      </c>
      <c r="F7" s="21">
        <v>65429168.9455</v>
      </c>
      <c r="G7" s="22">
        <f aca="true" t="shared" si="0" ref="G7:G23">F7/1000</f>
        <v>65429.1689455</v>
      </c>
      <c r="H7" s="23">
        <f aca="true" t="shared" si="1" ref="H7:H23">G7*100/$G$24</f>
        <v>14.240562777937035</v>
      </c>
      <c r="I7" s="21">
        <v>64746034.72336001</v>
      </c>
      <c r="J7" s="22">
        <f aca="true" t="shared" si="2" ref="J7:J23">I7/1000</f>
        <v>64746.03472336001</v>
      </c>
      <c r="K7" s="23">
        <f>J7*100/J24</f>
        <v>14.226858719732677</v>
      </c>
      <c r="L7" s="24">
        <f aca="true" t="shared" si="3" ref="L7:L23">G7-J7</f>
        <v>683.13422213999</v>
      </c>
      <c r="M7" s="33">
        <f aca="true" t="shared" si="4" ref="M7:M24">L7*100/J7</f>
        <v>1.0550981617002702</v>
      </c>
    </row>
    <row r="8" spans="1:13" s="25" customFormat="1" ht="21">
      <c r="A8" s="26" t="s">
        <v>14</v>
      </c>
      <c r="B8" s="27" t="s">
        <v>13</v>
      </c>
      <c r="C8" s="28">
        <v>31</v>
      </c>
      <c r="D8" s="28">
        <v>94776</v>
      </c>
      <c r="E8" s="28">
        <v>216</v>
      </c>
      <c r="F8" s="29">
        <v>63242718.02403</v>
      </c>
      <c r="G8" s="30">
        <f t="shared" si="0"/>
        <v>63242.71802403</v>
      </c>
      <c r="H8" s="31">
        <f t="shared" si="1"/>
        <v>13.764684937672746</v>
      </c>
      <c r="I8" s="29">
        <v>62685897.478549995</v>
      </c>
      <c r="J8" s="30">
        <f t="shared" si="2"/>
        <v>62685.897478549996</v>
      </c>
      <c r="K8" s="31">
        <f>J8*100/J24</f>
        <v>13.774178001131128</v>
      </c>
      <c r="L8" s="32">
        <f t="shared" si="3"/>
        <v>556.8205454800045</v>
      </c>
      <c r="M8" s="33">
        <f t="shared" si="4"/>
        <v>0.8882708358296036</v>
      </c>
    </row>
    <row r="9" spans="1:13" s="25" customFormat="1" ht="21">
      <c r="A9" s="26" t="s">
        <v>16</v>
      </c>
      <c r="B9" s="27" t="s">
        <v>17</v>
      </c>
      <c r="C9" s="28">
        <v>41</v>
      </c>
      <c r="D9" s="28">
        <v>162421</v>
      </c>
      <c r="E9" s="28">
        <v>527</v>
      </c>
      <c r="F9" s="29">
        <v>54730746.51924</v>
      </c>
      <c r="G9" s="30">
        <f t="shared" si="0"/>
        <v>54730.74651924</v>
      </c>
      <c r="H9" s="31">
        <f t="shared" si="1"/>
        <v>11.912066808303857</v>
      </c>
      <c r="I9" s="29">
        <v>54322843.25979999</v>
      </c>
      <c r="J9" s="30">
        <f t="shared" si="2"/>
        <v>54322.843259799985</v>
      </c>
      <c r="K9" s="31">
        <f>J9*100/J24</f>
        <v>11.936536648359708</v>
      </c>
      <c r="L9" s="32">
        <f t="shared" si="3"/>
        <v>407.90325944001233</v>
      </c>
      <c r="M9" s="33">
        <f t="shared" si="4"/>
        <v>0.7508871682014279</v>
      </c>
    </row>
    <row r="10" spans="1:13" s="25" customFormat="1" ht="21">
      <c r="A10" s="26" t="s">
        <v>18</v>
      </c>
      <c r="B10" s="27" t="s">
        <v>20</v>
      </c>
      <c r="C10" s="28">
        <v>78</v>
      </c>
      <c r="D10" s="28">
        <v>279658</v>
      </c>
      <c r="E10" s="28">
        <v>1668</v>
      </c>
      <c r="F10" s="29">
        <v>51817260.670660004</v>
      </c>
      <c r="G10" s="30">
        <f t="shared" si="0"/>
        <v>51817.260670660005</v>
      </c>
      <c r="H10" s="31">
        <f t="shared" si="1"/>
        <v>11.277950881141557</v>
      </c>
      <c r="I10" s="29">
        <v>51219461.08443</v>
      </c>
      <c r="J10" s="30">
        <f t="shared" si="2"/>
        <v>51219.461084430004</v>
      </c>
      <c r="K10" s="31">
        <f>J10*100/J24</f>
        <v>11.254620297019109</v>
      </c>
      <c r="L10" s="32">
        <f t="shared" si="3"/>
        <v>597.7995862300013</v>
      </c>
      <c r="M10" s="33">
        <f t="shared" si="4"/>
        <v>1.1671336901506837</v>
      </c>
    </row>
    <row r="11" spans="1:13" s="25" customFormat="1" ht="21">
      <c r="A11" s="26" t="s">
        <v>19</v>
      </c>
      <c r="B11" s="27" t="s">
        <v>31</v>
      </c>
      <c r="C11" s="28">
        <v>39</v>
      </c>
      <c r="D11" s="28">
        <v>167820</v>
      </c>
      <c r="E11" s="28">
        <v>738</v>
      </c>
      <c r="F11" s="29">
        <v>46359077.44204</v>
      </c>
      <c r="G11" s="30">
        <f t="shared" si="0"/>
        <v>46359.07744204</v>
      </c>
      <c r="H11" s="31">
        <f t="shared" si="1"/>
        <v>10.08998529677978</v>
      </c>
      <c r="I11" s="29">
        <v>46116325.71835</v>
      </c>
      <c r="J11" s="30">
        <f t="shared" si="2"/>
        <v>46116.32571835</v>
      </c>
      <c r="K11" s="31">
        <f>J11*100/J24</f>
        <v>10.133291613477393</v>
      </c>
      <c r="L11" s="32">
        <f t="shared" si="3"/>
        <v>242.75172368999483</v>
      </c>
      <c r="M11" s="33">
        <f t="shared" si="4"/>
        <v>0.5263899929334619</v>
      </c>
    </row>
    <row r="12" spans="1:13" s="25" customFormat="1" ht="21">
      <c r="A12" s="26" t="s">
        <v>21</v>
      </c>
      <c r="B12" s="27" t="s">
        <v>29</v>
      </c>
      <c r="C12" s="28">
        <v>11</v>
      </c>
      <c r="D12" s="28">
        <v>43961</v>
      </c>
      <c r="E12" s="28">
        <v>97</v>
      </c>
      <c r="F12" s="29">
        <v>42738111.41582001</v>
      </c>
      <c r="G12" s="30">
        <f t="shared" si="0"/>
        <v>42738.11141582001</v>
      </c>
      <c r="H12" s="31">
        <f t="shared" si="1"/>
        <v>9.301887345297096</v>
      </c>
      <c r="I12" s="29">
        <v>42268801.826919995</v>
      </c>
      <c r="J12" s="30">
        <f t="shared" si="2"/>
        <v>42268.80182692</v>
      </c>
      <c r="K12" s="31">
        <f>J12*100/J24</f>
        <v>9.287862560438851</v>
      </c>
      <c r="L12" s="32">
        <f t="shared" si="3"/>
        <v>469.30958890001057</v>
      </c>
      <c r="M12" s="33">
        <f t="shared" si="4"/>
        <v>1.1102978286957697</v>
      </c>
    </row>
    <row r="13" spans="1:13" s="25" customFormat="1" ht="21">
      <c r="A13" s="26" t="s">
        <v>22</v>
      </c>
      <c r="B13" s="27" t="s">
        <v>23</v>
      </c>
      <c r="C13" s="28">
        <v>41</v>
      </c>
      <c r="D13" s="28">
        <v>171050</v>
      </c>
      <c r="E13" s="28">
        <v>760</v>
      </c>
      <c r="F13" s="29">
        <v>40441028.71827</v>
      </c>
      <c r="G13" s="30">
        <f t="shared" si="0"/>
        <v>40441.02871827</v>
      </c>
      <c r="H13" s="31">
        <f t="shared" si="1"/>
        <v>8.801930661026484</v>
      </c>
      <c r="I13" s="29">
        <v>40326943.58109</v>
      </c>
      <c r="J13" s="30">
        <f t="shared" si="2"/>
        <v>40326.94358109</v>
      </c>
      <c r="K13" s="31">
        <f>J13*100/J24</f>
        <v>8.861171674499488</v>
      </c>
      <c r="L13" s="32">
        <f t="shared" si="3"/>
        <v>114.08513717999449</v>
      </c>
      <c r="M13" s="33">
        <f t="shared" si="4"/>
        <v>0.28290053013958383</v>
      </c>
    </row>
    <row r="14" spans="1:13" s="25" customFormat="1" ht="21">
      <c r="A14" s="26" t="s">
        <v>24</v>
      </c>
      <c r="B14" s="27" t="s">
        <v>48</v>
      </c>
      <c r="C14" s="28">
        <v>49</v>
      </c>
      <c r="D14" s="28">
        <v>234017</v>
      </c>
      <c r="E14" s="28">
        <v>385</v>
      </c>
      <c r="F14" s="29">
        <v>18945931.69754</v>
      </c>
      <c r="G14" s="30">
        <f t="shared" si="0"/>
        <v>18945.93169754</v>
      </c>
      <c r="H14" s="31">
        <f t="shared" si="1"/>
        <v>4.123554281272611</v>
      </c>
      <c r="I14" s="29">
        <v>18654058.83294</v>
      </c>
      <c r="J14" s="30">
        <f t="shared" si="2"/>
        <v>18654.05883294</v>
      </c>
      <c r="K14" s="31">
        <f>J14*100/J24</f>
        <v>4.098917573867547</v>
      </c>
      <c r="L14" s="32">
        <f t="shared" si="3"/>
        <v>291.87286459999814</v>
      </c>
      <c r="M14" s="33">
        <f t="shared" si="4"/>
        <v>1.5646614348862171</v>
      </c>
    </row>
    <row r="15" spans="1:13" s="25" customFormat="1" ht="21">
      <c r="A15" s="26" t="s">
        <v>25</v>
      </c>
      <c r="B15" s="27" t="s">
        <v>49</v>
      </c>
      <c r="C15" s="28">
        <v>32</v>
      </c>
      <c r="D15" s="28">
        <v>113753</v>
      </c>
      <c r="E15" s="28">
        <v>677</v>
      </c>
      <c r="F15" s="29">
        <v>17872509.652519997</v>
      </c>
      <c r="G15" s="30">
        <f t="shared" si="0"/>
        <v>17872.50965252</v>
      </c>
      <c r="H15" s="31">
        <f t="shared" si="1"/>
        <v>3.8899255455620656</v>
      </c>
      <c r="I15" s="29">
        <v>17696771.525310002</v>
      </c>
      <c r="J15" s="30">
        <f t="shared" si="2"/>
        <v>17696.771525310003</v>
      </c>
      <c r="K15" s="31">
        <f>J15*100/J24</f>
        <v>3.888569691745718</v>
      </c>
      <c r="L15" s="32">
        <f t="shared" si="3"/>
        <v>175.73812720999558</v>
      </c>
      <c r="M15" s="33">
        <f t="shared" si="4"/>
        <v>0.9930519075677398</v>
      </c>
    </row>
    <row r="16" spans="1:13" s="25" customFormat="1" ht="21">
      <c r="A16" s="26" t="s">
        <v>27</v>
      </c>
      <c r="B16" s="27" t="s">
        <v>26</v>
      </c>
      <c r="C16" s="28">
        <v>28</v>
      </c>
      <c r="D16" s="28">
        <v>109298</v>
      </c>
      <c r="E16" s="28">
        <v>675</v>
      </c>
      <c r="F16" s="29">
        <v>16194106.246439999</v>
      </c>
      <c r="G16" s="30">
        <f t="shared" si="0"/>
        <v>16194.106246439998</v>
      </c>
      <c r="H16" s="31">
        <f t="shared" si="1"/>
        <v>3.5246235028157398</v>
      </c>
      <c r="I16" s="29">
        <v>15887055.886429999</v>
      </c>
      <c r="J16" s="30">
        <f t="shared" si="2"/>
        <v>15887.055886429998</v>
      </c>
      <c r="K16" s="31">
        <f>J16*100/J24</f>
        <v>3.490914934551029</v>
      </c>
      <c r="L16" s="32">
        <f t="shared" si="3"/>
        <v>307.0503600100001</v>
      </c>
      <c r="M16" s="33">
        <f t="shared" si="4"/>
        <v>1.9327077477726289</v>
      </c>
    </row>
    <row r="17" spans="1:13" s="25" customFormat="1" ht="21">
      <c r="A17" s="26" t="s">
        <v>28</v>
      </c>
      <c r="B17" s="27" t="s">
        <v>50</v>
      </c>
      <c r="C17" s="28">
        <v>9</v>
      </c>
      <c r="D17" s="28">
        <v>29470</v>
      </c>
      <c r="E17" s="28">
        <v>202</v>
      </c>
      <c r="F17" s="29">
        <v>11451481.37008</v>
      </c>
      <c r="G17" s="30">
        <f t="shared" si="0"/>
        <v>11451.48137008</v>
      </c>
      <c r="H17" s="31">
        <f t="shared" si="1"/>
        <v>2.492398145647186</v>
      </c>
      <c r="I17" s="29">
        <v>11313683.5394</v>
      </c>
      <c r="J17" s="30">
        <f t="shared" si="2"/>
        <v>11313.6835394</v>
      </c>
      <c r="K17" s="31">
        <f>J17*100/J24</f>
        <v>2.4859928179777184</v>
      </c>
      <c r="L17" s="32">
        <f t="shared" si="3"/>
        <v>137.7978306799996</v>
      </c>
      <c r="M17" s="33">
        <f t="shared" si="4"/>
        <v>1.2179749433517162</v>
      </c>
    </row>
    <row r="18" spans="1:13" s="25" customFormat="1" ht="21">
      <c r="A18" s="26" t="s">
        <v>30</v>
      </c>
      <c r="B18" s="27" t="s">
        <v>53</v>
      </c>
      <c r="C18" s="28">
        <v>34</v>
      </c>
      <c r="D18" s="28">
        <v>69979</v>
      </c>
      <c r="E18" s="28">
        <v>474</v>
      </c>
      <c r="F18" s="29">
        <v>9921249.85853</v>
      </c>
      <c r="G18" s="30">
        <f t="shared" si="0"/>
        <v>9921.24985853</v>
      </c>
      <c r="H18" s="31">
        <f t="shared" si="1"/>
        <v>2.1593454986976788</v>
      </c>
      <c r="I18" s="29">
        <v>9801229.40225</v>
      </c>
      <c r="J18" s="30">
        <f t="shared" si="2"/>
        <v>9801.22940225</v>
      </c>
      <c r="K18" s="31">
        <f>J18*100/J24</f>
        <v>2.1536563062323144</v>
      </c>
      <c r="L18" s="32">
        <f t="shared" si="3"/>
        <v>120.02045628000087</v>
      </c>
      <c r="M18" s="33">
        <f t="shared" si="4"/>
        <v>1.2245449152781653</v>
      </c>
    </row>
    <row r="19" spans="1:13" s="25" customFormat="1" ht="21">
      <c r="A19" s="26" t="s">
        <v>32</v>
      </c>
      <c r="B19" s="27" t="s">
        <v>47</v>
      </c>
      <c r="C19" s="28">
        <v>9</v>
      </c>
      <c r="D19" s="28">
        <v>26318</v>
      </c>
      <c r="E19" s="28">
        <v>19</v>
      </c>
      <c r="F19" s="29">
        <v>6114258.14421</v>
      </c>
      <c r="G19" s="30">
        <f t="shared" si="0"/>
        <v>6114.25814421</v>
      </c>
      <c r="H19" s="31">
        <f t="shared" si="1"/>
        <v>1.3307593286972919</v>
      </c>
      <c r="I19" s="29">
        <v>6055114.044059999</v>
      </c>
      <c r="J19" s="30">
        <f t="shared" si="2"/>
        <v>6055.114044059999</v>
      </c>
      <c r="K19" s="31">
        <f>J19*100/J24</f>
        <v>1.330510083046523</v>
      </c>
      <c r="L19" s="32">
        <f t="shared" si="3"/>
        <v>59.14410015000067</v>
      </c>
      <c r="M19" s="33">
        <f t="shared" si="4"/>
        <v>0.9767627780358717</v>
      </c>
    </row>
    <row r="20" spans="1:13" s="25" customFormat="1" ht="21">
      <c r="A20" s="26" t="s">
        <v>34</v>
      </c>
      <c r="B20" s="27" t="s">
        <v>41</v>
      </c>
      <c r="C20" s="28">
        <v>4</v>
      </c>
      <c r="D20" s="28">
        <v>8859</v>
      </c>
      <c r="E20" s="28">
        <v>6</v>
      </c>
      <c r="F20" s="29">
        <v>5091174.468950001</v>
      </c>
      <c r="G20" s="30">
        <f t="shared" si="0"/>
        <v>5091.174468950001</v>
      </c>
      <c r="H20" s="31">
        <f t="shared" si="1"/>
        <v>1.1080866654275168</v>
      </c>
      <c r="I20" s="29">
        <v>5063156.1494700005</v>
      </c>
      <c r="J20" s="30">
        <f t="shared" si="2"/>
        <v>5063.156149470001</v>
      </c>
      <c r="K20" s="31">
        <f>J20*100/J24</f>
        <v>1.112543919055886</v>
      </c>
      <c r="L20" s="32">
        <f t="shared" si="3"/>
        <v>28.018319480000173</v>
      </c>
      <c r="M20" s="33">
        <f t="shared" si="4"/>
        <v>0.5533765630146142</v>
      </c>
    </row>
    <row r="21" spans="1:13" s="25" customFormat="1" ht="21">
      <c r="A21" s="26" t="s">
        <v>36</v>
      </c>
      <c r="B21" s="27" t="s">
        <v>43</v>
      </c>
      <c r="C21" s="28">
        <v>29</v>
      </c>
      <c r="D21" s="28">
        <v>39886</v>
      </c>
      <c r="E21" s="28">
        <v>280</v>
      </c>
      <c r="F21" s="29">
        <v>4075220.1955899997</v>
      </c>
      <c r="G21" s="30">
        <f t="shared" si="0"/>
        <v>4075.2201955899995</v>
      </c>
      <c r="H21" s="31">
        <f t="shared" si="1"/>
        <v>0.8869657060378661</v>
      </c>
      <c r="I21" s="29">
        <v>3985329.5824299995</v>
      </c>
      <c r="J21" s="30">
        <f t="shared" si="2"/>
        <v>3985.3295824299994</v>
      </c>
      <c r="K21" s="31">
        <f>J21*100/J24</f>
        <v>0.8757095498289448</v>
      </c>
      <c r="L21" s="32">
        <f t="shared" si="3"/>
        <v>89.89061316000016</v>
      </c>
      <c r="M21" s="33">
        <f t="shared" si="4"/>
        <v>2.255537749156259</v>
      </c>
    </row>
    <row r="22" spans="1:13" s="25" customFormat="1" ht="21">
      <c r="A22" s="26" t="s">
        <v>37</v>
      </c>
      <c r="B22" s="27" t="s">
        <v>51</v>
      </c>
      <c r="C22" s="28">
        <v>21</v>
      </c>
      <c r="D22" s="28">
        <v>34205</v>
      </c>
      <c r="E22" s="28">
        <v>273</v>
      </c>
      <c r="F22" s="29">
        <v>3719709.0030399994</v>
      </c>
      <c r="G22" s="30">
        <f t="shared" si="0"/>
        <v>3719.7090030399995</v>
      </c>
      <c r="H22" s="31">
        <f t="shared" si="1"/>
        <v>0.8095892157452176</v>
      </c>
      <c r="I22" s="29">
        <v>3651654.5708199996</v>
      </c>
      <c r="J22" s="30">
        <f t="shared" si="2"/>
        <v>3651.6545708199997</v>
      </c>
      <c r="K22" s="31">
        <f>J22*100/J24</f>
        <v>0.8023900443370066</v>
      </c>
      <c r="L22" s="32">
        <f t="shared" si="3"/>
        <v>68.05443221999985</v>
      </c>
      <c r="M22" s="33">
        <f t="shared" si="4"/>
        <v>1.8636601819847884</v>
      </c>
    </row>
    <row r="23" spans="1:13" s="37" customFormat="1" ht="21">
      <c r="A23" s="26" t="s">
        <v>38</v>
      </c>
      <c r="B23" s="27" t="s">
        <v>39</v>
      </c>
      <c r="C23" s="28">
        <v>1</v>
      </c>
      <c r="D23" s="28">
        <v>28206</v>
      </c>
      <c r="E23" s="28">
        <v>2</v>
      </c>
      <c r="F23" s="29">
        <v>1312590.5107699998</v>
      </c>
      <c r="G23" s="30">
        <f t="shared" si="0"/>
        <v>1312.5905107699998</v>
      </c>
      <c r="H23" s="31">
        <f t="shared" si="1"/>
        <v>0.2856834019382756</v>
      </c>
      <c r="I23" s="29">
        <v>1302832.0599500001</v>
      </c>
      <c r="J23" s="30">
        <f t="shared" si="2"/>
        <v>1302.83205995</v>
      </c>
      <c r="K23" s="31">
        <f>J23*100/J24</f>
        <v>0.2862755646989381</v>
      </c>
      <c r="L23" s="32">
        <f t="shared" si="3"/>
        <v>9.75845081999978</v>
      </c>
      <c r="M23" s="33">
        <f t="shared" si="4"/>
        <v>0.749018320931885</v>
      </c>
    </row>
    <row r="24" spans="1:14" s="25" customFormat="1" ht="24" thickBot="1">
      <c r="A24" s="65" t="s">
        <v>44</v>
      </c>
      <c r="B24" s="66"/>
      <c r="C24" s="38">
        <f aca="true" t="shared" si="5" ref="C24:L24">SUM(C7:C23)</f>
        <v>514</v>
      </c>
      <c r="D24" s="38">
        <f t="shared" si="5"/>
        <v>1974337</v>
      </c>
      <c r="E24" s="38">
        <f t="shared" si="5"/>
        <v>9234</v>
      </c>
      <c r="F24" s="39">
        <f t="shared" si="5"/>
        <v>459456342.88323</v>
      </c>
      <c r="G24" s="40">
        <f t="shared" si="5"/>
        <v>459456.34288323</v>
      </c>
      <c r="H24" s="49">
        <f t="shared" si="5"/>
        <v>100.00000000000003</v>
      </c>
      <c r="I24" s="50">
        <f t="shared" si="5"/>
        <v>455097193.2655599</v>
      </c>
      <c r="J24" s="49">
        <f t="shared" si="5"/>
        <v>455097.1932655601</v>
      </c>
      <c r="K24" s="49">
        <f t="shared" si="5"/>
        <v>99.99999999999997</v>
      </c>
      <c r="L24" s="51">
        <f t="shared" si="5"/>
        <v>4359.149617670004</v>
      </c>
      <c r="M24" s="52">
        <f t="shared" si="4"/>
        <v>0.9578502531274316</v>
      </c>
      <c r="N24" s="41"/>
    </row>
    <row r="25" ht="21">
      <c r="B25" s="42" t="s">
        <v>45</v>
      </c>
    </row>
    <row r="26" spans="2:10" ht="21">
      <c r="B26" s="42" t="s">
        <v>46</v>
      </c>
      <c r="C26" s="57"/>
      <c r="D26" s="58"/>
      <c r="J26" s="43"/>
    </row>
    <row r="27" spans="2:12" ht="21">
      <c r="B27" s="42" t="s">
        <v>71</v>
      </c>
      <c r="D27" s="59"/>
      <c r="F27" s="44"/>
      <c r="G27" s="1"/>
      <c r="H27" s="44"/>
      <c r="I27" s="55"/>
      <c r="J27" s="44"/>
      <c r="L27" s="53"/>
    </row>
    <row r="28" spans="2:10" ht="20.25">
      <c r="B28" s="57"/>
      <c r="F28" s="1"/>
      <c r="G28" s="1"/>
      <c r="I28" s="1"/>
      <c r="J28" s="1"/>
    </row>
    <row r="30" spans="6:10" ht="20.25">
      <c r="F30" s="1"/>
      <c r="G30" s="1"/>
      <c r="I30" s="1"/>
      <c r="J30" s="1"/>
    </row>
    <row r="31" spans="6:10" ht="20.25">
      <c r="F31" s="1"/>
      <c r="G31" s="1"/>
      <c r="I31" s="1"/>
      <c r="J31" s="1"/>
    </row>
    <row r="32" spans="2:10" ht="20.25">
      <c r="B32" s="57"/>
      <c r="F32" s="1"/>
      <c r="G32" s="1"/>
      <c r="I32" s="1"/>
      <c r="J32" s="1"/>
    </row>
    <row r="33" spans="6:10" ht="20.25">
      <c r="F33" s="1"/>
      <c r="G33" s="1"/>
      <c r="I33" s="1"/>
      <c r="J33" s="1"/>
    </row>
    <row r="34" spans="6:10" ht="20.25">
      <c r="F34" s="1"/>
      <c r="G34" s="1"/>
      <c r="I34" s="1"/>
      <c r="J34" s="1"/>
    </row>
    <row r="35" spans="6:10" ht="20.25">
      <c r="F35" s="1"/>
      <c r="G35" s="1"/>
      <c r="I35" s="1"/>
      <c r="J35" s="1"/>
    </row>
    <row r="36" spans="6:10" ht="20.25">
      <c r="F36" s="1"/>
      <c r="G36" s="1"/>
      <c r="I36" s="1"/>
      <c r="J36" s="1"/>
    </row>
    <row r="37" spans="6:10" ht="20.25">
      <c r="F37" s="1"/>
      <c r="G37" s="1"/>
      <c r="I37" s="1"/>
      <c r="J37" s="1"/>
    </row>
    <row r="38" spans="6:10" ht="20.25">
      <c r="F38" s="1"/>
      <c r="G38" s="1"/>
      <c r="I38" s="1"/>
      <c r="J38" s="1"/>
    </row>
    <row r="39" spans="6:10" ht="20.25">
      <c r="F39" s="1"/>
      <c r="G39" s="1"/>
      <c r="I39" s="1"/>
      <c r="J39" s="1"/>
    </row>
  </sheetData>
  <mergeCells count="10">
    <mergeCell ref="A24:B24"/>
    <mergeCell ref="L5:M5"/>
    <mergeCell ref="G5:H5"/>
    <mergeCell ref="J4:K4"/>
    <mergeCell ref="J5:K5"/>
    <mergeCell ref="A5:B5"/>
    <mergeCell ref="A1:M1"/>
    <mergeCell ref="A2:M2"/>
    <mergeCell ref="L4:M4"/>
    <mergeCell ref="G4:H4"/>
  </mergeCells>
  <printOptions horizontalCentered="1"/>
  <pageMargins left="0.1968503937007874" right="0.2362204724409449" top="0.17" bottom="0.16" header="0.17" footer="0.16"/>
  <pageSetup fitToHeight="1" fitToWidth="1" horizontalDpi="600" verticalDpi="600" orientation="landscape" paperSize="9" scale="86" r:id="rId1"/>
  <colBreaks count="1" manualBreakCount="1">
    <brk id="1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zoomScale="75" zoomScaleNormal="75" zoomScaleSheetLayoutView="75" workbookViewId="0" topLeftCell="A1">
      <selection activeCell="A1" sqref="A1:M1"/>
    </sheetView>
  </sheetViews>
  <sheetFormatPr defaultColWidth="9.140625" defaultRowHeight="21.75"/>
  <cols>
    <col min="1" max="1" width="4.00390625" style="2" customWidth="1"/>
    <col min="2" max="2" width="67.00390625" style="1" customWidth="1"/>
    <col min="3" max="3" width="8.8515625" style="1" customWidth="1"/>
    <col min="4" max="4" width="14.00390625" style="1" customWidth="1"/>
    <col min="5" max="5" width="9.421875" style="1" bestFit="1" customWidth="1"/>
    <col min="6" max="6" width="20.00390625" style="3" hidden="1" customWidth="1"/>
    <col min="7" max="7" width="15.421875" style="4" bestFit="1" customWidth="1"/>
    <col min="8" max="8" width="10.8515625" style="1" bestFit="1" customWidth="1"/>
    <col min="9" max="9" width="20.00390625" style="3" hidden="1" customWidth="1"/>
    <col min="10" max="10" width="15.421875" style="4" bestFit="1" customWidth="1"/>
    <col min="11" max="11" width="10.8515625" style="1" bestFit="1" customWidth="1"/>
    <col min="12" max="12" width="15.00390625" style="1" bestFit="1" customWidth="1"/>
    <col min="13" max="13" width="10.421875" style="1" bestFit="1" customWidth="1"/>
    <col min="14" max="16384" width="9.140625" style="1" customWidth="1"/>
  </cols>
  <sheetData>
    <row r="1" spans="1:13" ht="26.25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</row>
    <row r="2" spans="1:13" ht="26.25">
      <c r="A2" s="62" t="s">
        <v>72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</row>
    <row r="3" ht="21" thickBot="1"/>
    <row r="4" spans="1:13" ht="21.75">
      <c r="A4" s="5"/>
      <c r="B4" s="6"/>
      <c r="C4" s="7" t="s">
        <v>1</v>
      </c>
      <c r="D4" s="7" t="s">
        <v>1</v>
      </c>
      <c r="E4" s="7" t="s">
        <v>1</v>
      </c>
      <c r="F4" s="8" t="s">
        <v>2</v>
      </c>
      <c r="G4" s="69" t="s">
        <v>2</v>
      </c>
      <c r="H4" s="71"/>
      <c r="I4" s="8" t="s">
        <v>2</v>
      </c>
      <c r="J4" s="69" t="s">
        <v>2</v>
      </c>
      <c r="K4" s="71"/>
      <c r="L4" s="69" t="s">
        <v>2</v>
      </c>
      <c r="M4" s="70"/>
    </row>
    <row r="5" spans="1:13" ht="21.75">
      <c r="A5" s="63" t="s">
        <v>3</v>
      </c>
      <c r="B5" s="64"/>
      <c r="C5" s="9" t="s">
        <v>4</v>
      </c>
      <c r="D5" s="9" t="s">
        <v>5</v>
      </c>
      <c r="E5" s="9" t="s">
        <v>6</v>
      </c>
      <c r="F5" s="56" t="s">
        <v>73</v>
      </c>
      <c r="G5" s="72" t="str">
        <f>F5</f>
        <v>มิถุนายน 2551</v>
      </c>
      <c r="H5" s="73"/>
      <c r="I5" s="56" t="s">
        <v>70</v>
      </c>
      <c r="J5" s="72" t="str">
        <f>I5</f>
        <v>พฤษภาคม 2551</v>
      </c>
      <c r="K5" s="73"/>
      <c r="L5" s="67" t="s">
        <v>7</v>
      </c>
      <c r="M5" s="68"/>
    </row>
    <row r="6" spans="1:13" ht="21.75" thickBot="1">
      <c r="A6" s="10"/>
      <c r="B6" s="11"/>
      <c r="C6" s="12" t="s">
        <v>8</v>
      </c>
      <c r="D6" s="13" t="s">
        <v>9</v>
      </c>
      <c r="E6" s="12" t="s">
        <v>9</v>
      </c>
      <c r="F6" s="14"/>
      <c r="G6" s="15" t="s">
        <v>10</v>
      </c>
      <c r="H6" s="16" t="s">
        <v>11</v>
      </c>
      <c r="I6" s="14"/>
      <c r="J6" s="15" t="s">
        <v>10</v>
      </c>
      <c r="K6" s="16" t="s">
        <v>11</v>
      </c>
      <c r="L6" s="16" t="s">
        <v>10</v>
      </c>
      <c r="M6" s="17" t="s">
        <v>11</v>
      </c>
    </row>
    <row r="7" spans="1:13" s="25" customFormat="1" ht="21">
      <c r="A7" s="18" t="s">
        <v>12</v>
      </c>
      <c r="B7" s="19" t="s">
        <v>15</v>
      </c>
      <c r="C7" s="20">
        <v>57</v>
      </c>
      <c r="D7" s="20">
        <v>361829</v>
      </c>
      <c r="E7" s="20">
        <v>2248</v>
      </c>
      <c r="F7" s="21">
        <v>64366961.264</v>
      </c>
      <c r="G7" s="22">
        <f aca="true" t="shared" si="0" ref="G7:G23">F7/1000</f>
        <v>64366.961264</v>
      </c>
      <c r="H7" s="23">
        <f aca="true" t="shared" si="1" ref="H7:H23">G7*100/$G$24</f>
        <v>14.134411839968935</v>
      </c>
      <c r="I7" s="21">
        <v>65429168.9455</v>
      </c>
      <c r="J7" s="22">
        <f aca="true" t="shared" si="2" ref="J7:J23">I7/1000</f>
        <v>65429.1689455</v>
      </c>
      <c r="K7" s="23">
        <f>J7*100/J24</f>
        <v>14.240562777937035</v>
      </c>
      <c r="L7" s="24">
        <f aca="true" t="shared" si="3" ref="L7:L23">G7-J7</f>
        <v>-1062.2076815000037</v>
      </c>
      <c r="M7" s="33">
        <f aca="true" t="shared" si="4" ref="M7:M24">L7*100/J7</f>
        <v>-1.6234466960520042</v>
      </c>
    </row>
    <row r="8" spans="1:13" s="25" customFormat="1" ht="21">
      <c r="A8" s="26" t="s">
        <v>14</v>
      </c>
      <c r="B8" s="27" t="s">
        <v>13</v>
      </c>
      <c r="C8" s="28">
        <v>31</v>
      </c>
      <c r="D8" s="28">
        <v>94669</v>
      </c>
      <c r="E8" s="28">
        <v>216</v>
      </c>
      <c r="F8" s="29">
        <v>62511027.78526</v>
      </c>
      <c r="G8" s="30">
        <f t="shared" si="0"/>
        <v>62511.02778526</v>
      </c>
      <c r="H8" s="31">
        <f t="shared" si="1"/>
        <v>13.726865365489504</v>
      </c>
      <c r="I8" s="29">
        <v>63242718.02403</v>
      </c>
      <c r="J8" s="30">
        <f t="shared" si="2"/>
        <v>63242.71802403</v>
      </c>
      <c r="K8" s="31">
        <f>J8*100/J24</f>
        <v>13.764684937672746</v>
      </c>
      <c r="L8" s="32">
        <f t="shared" si="3"/>
        <v>-731.6902387700029</v>
      </c>
      <c r="M8" s="33">
        <f t="shared" si="4"/>
        <v>-1.1569557122639582</v>
      </c>
    </row>
    <row r="9" spans="1:13" s="25" customFormat="1" ht="21">
      <c r="A9" s="26" t="s">
        <v>16</v>
      </c>
      <c r="B9" s="27" t="s">
        <v>17</v>
      </c>
      <c r="C9" s="28">
        <v>41</v>
      </c>
      <c r="D9" s="28">
        <v>163922</v>
      </c>
      <c r="E9" s="28">
        <v>532</v>
      </c>
      <c r="F9" s="29">
        <v>54373704.35521</v>
      </c>
      <c r="G9" s="30">
        <f t="shared" si="0"/>
        <v>54373.70435521</v>
      </c>
      <c r="H9" s="31">
        <f t="shared" si="1"/>
        <v>11.939981560867782</v>
      </c>
      <c r="I9" s="29">
        <v>54730746.51924</v>
      </c>
      <c r="J9" s="30">
        <f t="shared" si="2"/>
        <v>54730.74651924</v>
      </c>
      <c r="K9" s="31">
        <f>J9*100/J24</f>
        <v>11.912066808303857</v>
      </c>
      <c r="L9" s="32">
        <f t="shared" si="3"/>
        <v>-357.04216402999737</v>
      </c>
      <c r="M9" s="33">
        <f t="shared" si="4"/>
        <v>-0.6523612169340374</v>
      </c>
    </row>
    <row r="10" spans="1:13" s="25" customFormat="1" ht="21">
      <c r="A10" s="26" t="s">
        <v>18</v>
      </c>
      <c r="B10" s="27" t="s">
        <v>20</v>
      </c>
      <c r="C10" s="28">
        <v>78</v>
      </c>
      <c r="D10" s="28">
        <v>282636</v>
      </c>
      <c r="E10" s="28">
        <v>1676</v>
      </c>
      <c r="F10" s="29">
        <v>51417632.7822</v>
      </c>
      <c r="G10" s="30">
        <f t="shared" si="0"/>
        <v>51417.6327822</v>
      </c>
      <c r="H10" s="31">
        <f t="shared" si="1"/>
        <v>11.290854551904618</v>
      </c>
      <c r="I10" s="29">
        <v>51817260.670660004</v>
      </c>
      <c r="J10" s="30">
        <f t="shared" si="2"/>
        <v>51817.260670660005</v>
      </c>
      <c r="K10" s="31">
        <f>J10*100/J24</f>
        <v>11.277950881141557</v>
      </c>
      <c r="L10" s="32">
        <f t="shared" si="3"/>
        <v>-399.6278884600033</v>
      </c>
      <c r="M10" s="33">
        <f t="shared" si="4"/>
        <v>-0.7712254242846937</v>
      </c>
    </row>
    <row r="11" spans="1:13" s="25" customFormat="1" ht="21">
      <c r="A11" s="26" t="s">
        <v>19</v>
      </c>
      <c r="B11" s="27" t="s">
        <v>31</v>
      </c>
      <c r="C11" s="28">
        <v>39</v>
      </c>
      <c r="D11" s="28">
        <v>168722</v>
      </c>
      <c r="E11" s="28">
        <v>745</v>
      </c>
      <c r="F11" s="29">
        <v>46046377.06804</v>
      </c>
      <c r="G11" s="30">
        <f t="shared" si="0"/>
        <v>46046.37706804</v>
      </c>
      <c r="H11" s="31">
        <f t="shared" si="1"/>
        <v>10.11137460022038</v>
      </c>
      <c r="I11" s="29">
        <v>46359077.44204</v>
      </c>
      <c r="J11" s="30">
        <f t="shared" si="2"/>
        <v>46359.07744204</v>
      </c>
      <c r="K11" s="31">
        <f>J11*100/J24</f>
        <v>10.08998529677978</v>
      </c>
      <c r="L11" s="32">
        <f t="shared" si="3"/>
        <v>-312.700374</v>
      </c>
      <c r="M11" s="33">
        <f t="shared" si="4"/>
        <v>-0.6745181122099566</v>
      </c>
    </row>
    <row r="12" spans="1:13" s="25" customFormat="1" ht="21">
      <c r="A12" s="26" t="s">
        <v>21</v>
      </c>
      <c r="B12" s="27" t="s">
        <v>29</v>
      </c>
      <c r="C12" s="28">
        <v>11</v>
      </c>
      <c r="D12" s="28">
        <v>44127</v>
      </c>
      <c r="E12" s="28">
        <v>97</v>
      </c>
      <c r="F12" s="29">
        <v>42341516.225049995</v>
      </c>
      <c r="G12" s="30">
        <f t="shared" si="0"/>
        <v>42341.51622504999</v>
      </c>
      <c r="H12" s="31">
        <f t="shared" si="1"/>
        <v>9.297820131650443</v>
      </c>
      <c r="I12" s="29">
        <v>42738111.41582001</v>
      </c>
      <c r="J12" s="30">
        <f t="shared" si="2"/>
        <v>42738.11141582001</v>
      </c>
      <c r="K12" s="31">
        <f>J12*100/J24</f>
        <v>9.301887345297096</v>
      </c>
      <c r="L12" s="32">
        <f t="shared" si="3"/>
        <v>-396.5951907700146</v>
      </c>
      <c r="M12" s="33">
        <f t="shared" si="4"/>
        <v>-0.9279661118184326</v>
      </c>
    </row>
    <row r="13" spans="1:13" s="25" customFormat="1" ht="21">
      <c r="A13" s="26" t="s">
        <v>22</v>
      </c>
      <c r="B13" s="27" t="s">
        <v>23</v>
      </c>
      <c r="C13" s="28">
        <v>41</v>
      </c>
      <c r="D13" s="28">
        <v>171608</v>
      </c>
      <c r="E13" s="28">
        <v>846</v>
      </c>
      <c r="F13" s="29">
        <v>40052920.459309995</v>
      </c>
      <c r="G13" s="30">
        <f t="shared" si="0"/>
        <v>40052.92045930999</v>
      </c>
      <c r="H13" s="31">
        <f t="shared" si="1"/>
        <v>8.795264869557153</v>
      </c>
      <c r="I13" s="29">
        <v>40441028.71827</v>
      </c>
      <c r="J13" s="30">
        <f t="shared" si="2"/>
        <v>40441.02871827</v>
      </c>
      <c r="K13" s="31">
        <f>J13*100/J24</f>
        <v>8.801930661026484</v>
      </c>
      <c r="L13" s="32">
        <f t="shared" si="3"/>
        <v>-388.1082589600046</v>
      </c>
      <c r="M13" s="33">
        <f t="shared" si="4"/>
        <v>-0.9596893829376536</v>
      </c>
    </row>
    <row r="14" spans="1:13" s="25" customFormat="1" ht="21">
      <c r="A14" s="26" t="s">
        <v>24</v>
      </c>
      <c r="B14" s="27" t="s">
        <v>48</v>
      </c>
      <c r="C14" s="28">
        <v>49</v>
      </c>
      <c r="D14" s="28">
        <v>233892</v>
      </c>
      <c r="E14" s="28">
        <v>388</v>
      </c>
      <c r="F14" s="29">
        <v>18904966.6693</v>
      </c>
      <c r="G14" s="30">
        <f t="shared" si="0"/>
        <v>18904.9666693</v>
      </c>
      <c r="H14" s="31">
        <f t="shared" si="1"/>
        <v>4.151362430002131</v>
      </c>
      <c r="I14" s="29">
        <v>18945931.69754</v>
      </c>
      <c r="J14" s="30">
        <f t="shared" si="2"/>
        <v>18945.93169754</v>
      </c>
      <c r="K14" s="31">
        <f>J14*100/J24</f>
        <v>4.123554281272611</v>
      </c>
      <c r="L14" s="32">
        <f t="shared" si="3"/>
        <v>-40.96502823999981</v>
      </c>
      <c r="M14" s="33">
        <f t="shared" si="4"/>
        <v>-0.21622071109503072</v>
      </c>
    </row>
    <row r="15" spans="1:13" s="25" customFormat="1" ht="21">
      <c r="A15" s="26" t="s">
        <v>25</v>
      </c>
      <c r="B15" s="27" t="s">
        <v>49</v>
      </c>
      <c r="C15" s="28">
        <v>32</v>
      </c>
      <c r="D15" s="28">
        <v>111854</v>
      </c>
      <c r="E15" s="28">
        <v>678</v>
      </c>
      <c r="F15" s="29">
        <v>17830519.95841</v>
      </c>
      <c r="G15" s="30">
        <f t="shared" si="0"/>
        <v>17830.519958409997</v>
      </c>
      <c r="H15" s="31">
        <f t="shared" si="1"/>
        <v>3.915423494660264</v>
      </c>
      <c r="I15" s="29">
        <v>17872509.652519997</v>
      </c>
      <c r="J15" s="30">
        <f t="shared" si="2"/>
        <v>17872.50965252</v>
      </c>
      <c r="K15" s="31">
        <f>J15*100/J24</f>
        <v>3.8899255455620656</v>
      </c>
      <c r="L15" s="32">
        <f t="shared" si="3"/>
        <v>-41.98969411000144</v>
      </c>
      <c r="M15" s="33">
        <f t="shared" si="4"/>
        <v>-0.23494011152530528</v>
      </c>
    </row>
    <row r="16" spans="1:13" s="25" customFormat="1" ht="21">
      <c r="A16" s="26" t="s">
        <v>27</v>
      </c>
      <c r="B16" s="27" t="s">
        <v>26</v>
      </c>
      <c r="C16" s="28">
        <v>28</v>
      </c>
      <c r="D16" s="28">
        <v>110573</v>
      </c>
      <c r="E16" s="28">
        <v>679</v>
      </c>
      <c r="F16" s="29">
        <v>16013993.81486</v>
      </c>
      <c r="G16" s="30">
        <f t="shared" si="0"/>
        <v>16013.99381486</v>
      </c>
      <c r="H16" s="31">
        <f t="shared" si="1"/>
        <v>3.5165305202708335</v>
      </c>
      <c r="I16" s="29">
        <v>16194106.246439999</v>
      </c>
      <c r="J16" s="30">
        <f t="shared" si="2"/>
        <v>16194.106246439998</v>
      </c>
      <c r="K16" s="31">
        <f>J16*100/J24</f>
        <v>3.5246235028157398</v>
      </c>
      <c r="L16" s="32">
        <f t="shared" si="3"/>
        <v>-180.11243157999888</v>
      </c>
      <c r="M16" s="33">
        <f t="shared" si="4"/>
        <v>-1.1122097684124652</v>
      </c>
    </row>
    <row r="17" spans="1:13" s="25" customFormat="1" ht="21">
      <c r="A17" s="26" t="s">
        <v>28</v>
      </c>
      <c r="B17" s="27" t="s">
        <v>50</v>
      </c>
      <c r="C17" s="28">
        <v>9</v>
      </c>
      <c r="D17" s="28">
        <v>29441</v>
      </c>
      <c r="E17" s="28">
        <v>198</v>
      </c>
      <c r="F17" s="29">
        <v>11358377.58296</v>
      </c>
      <c r="G17" s="30">
        <f t="shared" si="0"/>
        <v>11358.37758296</v>
      </c>
      <c r="H17" s="31">
        <f t="shared" si="1"/>
        <v>2.4941986298368066</v>
      </c>
      <c r="I17" s="29">
        <v>11451481.37008</v>
      </c>
      <c r="J17" s="30">
        <f t="shared" si="2"/>
        <v>11451.48137008</v>
      </c>
      <c r="K17" s="31">
        <f>J17*100/J24</f>
        <v>2.492398145647186</v>
      </c>
      <c r="L17" s="32">
        <f t="shared" si="3"/>
        <v>-93.10378712000056</v>
      </c>
      <c r="M17" s="33">
        <f t="shared" si="4"/>
        <v>-0.8130283245559708</v>
      </c>
    </row>
    <row r="18" spans="1:13" s="25" customFormat="1" ht="21">
      <c r="A18" s="26" t="s">
        <v>30</v>
      </c>
      <c r="B18" s="27" t="s">
        <v>53</v>
      </c>
      <c r="C18" s="28">
        <v>34</v>
      </c>
      <c r="D18" s="28">
        <v>70276</v>
      </c>
      <c r="E18" s="28">
        <v>479</v>
      </c>
      <c r="F18" s="29">
        <v>9965476.521949999</v>
      </c>
      <c r="G18" s="30">
        <f t="shared" si="0"/>
        <v>9965.476521949999</v>
      </c>
      <c r="H18" s="31">
        <f t="shared" si="1"/>
        <v>2.1883299533912037</v>
      </c>
      <c r="I18" s="29">
        <v>9921249.85853</v>
      </c>
      <c r="J18" s="30">
        <f t="shared" si="2"/>
        <v>9921.24985853</v>
      </c>
      <c r="K18" s="31">
        <f>J18*100/J24</f>
        <v>2.1593454986976788</v>
      </c>
      <c r="L18" s="32">
        <f t="shared" si="3"/>
        <v>44.22666341999866</v>
      </c>
      <c r="M18" s="33">
        <f t="shared" si="4"/>
        <v>0.4457771354480491</v>
      </c>
    </row>
    <row r="19" spans="1:13" s="25" customFormat="1" ht="21">
      <c r="A19" s="26" t="s">
        <v>32</v>
      </c>
      <c r="B19" s="27" t="s">
        <v>47</v>
      </c>
      <c r="C19" s="28">
        <v>9</v>
      </c>
      <c r="D19" s="28">
        <v>26421</v>
      </c>
      <c r="E19" s="28">
        <v>19</v>
      </c>
      <c r="F19" s="29">
        <v>6069156.9407399995</v>
      </c>
      <c r="G19" s="30">
        <f t="shared" si="0"/>
        <v>6069.156940739999</v>
      </c>
      <c r="H19" s="31">
        <f t="shared" si="1"/>
        <v>1.3327328498541917</v>
      </c>
      <c r="I19" s="29">
        <v>6114258.14421</v>
      </c>
      <c r="J19" s="30">
        <f t="shared" si="2"/>
        <v>6114.25814421</v>
      </c>
      <c r="K19" s="31">
        <f>J19*100/J24</f>
        <v>1.3307593286972919</v>
      </c>
      <c r="L19" s="32">
        <f t="shared" si="3"/>
        <v>-45.101203470000655</v>
      </c>
      <c r="M19" s="33">
        <f t="shared" si="4"/>
        <v>-0.7376398314603384</v>
      </c>
    </row>
    <row r="20" spans="1:13" s="25" customFormat="1" ht="21">
      <c r="A20" s="26" t="s">
        <v>34</v>
      </c>
      <c r="B20" s="27" t="s">
        <v>41</v>
      </c>
      <c r="C20" s="28">
        <v>4</v>
      </c>
      <c r="D20" s="28">
        <v>8865</v>
      </c>
      <c r="E20" s="28">
        <v>6</v>
      </c>
      <c r="F20" s="29">
        <v>5020507.425050001</v>
      </c>
      <c r="G20" s="30">
        <f t="shared" si="0"/>
        <v>5020.507425050001</v>
      </c>
      <c r="H20" s="31">
        <f t="shared" si="1"/>
        <v>1.1024587489881585</v>
      </c>
      <c r="I20" s="29">
        <v>5091174.468950001</v>
      </c>
      <c r="J20" s="30">
        <f t="shared" si="2"/>
        <v>5091.174468950001</v>
      </c>
      <c r="K20" s="31">
        <f>J20*100/J24</f>
        <v>1.1080866654275168</v>
      </c>
      <c r="L20" s="32">
        <f t="shared" si="3"/>
        <v>-70.66704389999995</v>
      </c>
      <c r="M20" s="33">
        <f t="shared" si="4"/>
        <v>-1.3880302930293067</v>
      </c>
    </row>
    <row r="21" spans="1:13" s="25" customFormat="1" ht="21">
      <c r="A21" s="26" t="s">
        <v>36</v>
      </c>
      <c r="B21" s="27" t="s">
        <v>43</v>
      </c>
      <c r="C21" s="28">
        <v>29</v>
      </c>
      <c r="D21" s="28">
        <v>40446</v>
      </c>
      <c r="E21" s="28">
        <v>282</v>
      </c>
      <c r="F21" s="29">
        <v>4097677.3317100005</v>
      </c>
      <c r="G21" s="30">
        <f t="shared" si="0"/>
        <v>4097.6773317100005</v>
      </c>
      <c r="H21" s="31">
        <f t="shared" si="1"/>
        <v>0.899813473501466</v>
      </c>
      <c r="I21" s="29">
        <v>4075220.1955899997</v>
      </c>
      <c r="J21" s="30">
        <f t="shared" si="2"/>
        <v>4075.2201955899995</v>
      </c>
      <c r="K21" s="31">
        <f>J21*100/J24</f>
        <v>0.8869657060378661</v>
      </c>
      <c r="L21" s="32">
        <f t="shared" si="3"/>
        <v>22.457136120000996</v>
      </c>
      <c r="M21" s="33">
        <f t="shared" si="4"/>
        <v>0.5510655876780104</v>
      </c>
    </row>
    <row r="22" spans="1:13" s="25" customFormat="1" ht="21">
      <c r="A22" s="26" t="s">
        <v>37</v>
      </c>
      <c r="B22" s="27" t="s">
        <v>51</v>
      </c>
      <c r="C22" s="28">
        <v>21</v>
      </c>
      <c r="D22" s="28">
        <v>34501</v>
      </c>
      <c r="E22" s="28">
        <v>276</v>
      </c>
      <c r="F22" s="29">
        <v>3724034.4156099996</v>
      </c>
      <c r="G22" s="30">
        <f t="shared" si="0"/>
        <v>3724.0344156099995</v>
      </c>
      <c r="H22" s="31">
        <f t="shared" si="1"/>
        <v>0.81776481447617</v>
      </c>
      <c r="I22" s="29">
        <v>3719709.0030399994</v>
      </c>
      <c r="J22" s="30">
        <f t="shared" si="2"/>
        <v>3719.7090030399995</v>
      </c>
      <c r="K22" s="31">
        <f>J22*100/J24</f>
        <v>0.8095892157452176</v>
      </c>
      <c r="L22" s="32">
        <f t="shared" si="3"/>
        <v>4.325412570000026</v>
      </c>
      <c r="M22" s="33">
        <f t="shared" si="4"/>
        <v>0.11628362773714299</v>
      </c>
    </row>
    <row r="23" spans="1:13" s="37" customFormat="1" ht="21">
      <c r="A23" s="26" t="s">
        <v>38</v>
      </c>
      <c r="B23" s="27" t="s">
        <v>39</v>
      </c>
      <c r="C23" s="28">
        <v>1</v>
      </c>
      <c r="D23" s="28">
        <v>27335</v>
      </c>
      <c r="E23" s="28">
        <v>2</v>
      </c>
      <c r="F23" s="29">
        <v>1297011.4230999998</v>
      </c>
      <c r="G23" s="30">
        <f t="shared" si="0"/>
        <v>1297.0114230999998</v>
      </c>
      <c r="H23" s="31">
        <f t="shared" si="1"/>
        <v>0.28481216535994586</v>
      </c>
      <c r="I23" s="29">
        <v>1312590.5107699998</v>
      </c>
      <c r="J23" s="30">
        <f t="shared" si="2"/>
        <v>1312.5905107699998</v>
      </c>
      <c r="K23" s="31">
        <f>J23*100/J24</f>
        <v>0.2856834019382756</v>
      </c>
      <c r="L23" s="32">
        <f t="shared" si="3"/>
        <v>-15.579087670000035</v>
      </c>
      <c r="M23" s="33">
        <f t="shared" si="4"/>
        <v>-1.1868962591281371</v>
      </c>
    </row>
    <row r="24" spans="1:14" s="25" customFormat="1" ht="24" thickBot="1">
      <c r="A24" s="65" t="s">
        <v>44</v>
      </c>
      <c r="B24" s="66"/>
      <c r="C24" s="38">
        <f aca="true" t="shared" si="5" ref="C24:L24">SUM(C7:C23)</f>
        <v>514</v>
      </c>
      <c r="D24" s="38">
        <f t="shared" si="5"/>
        <v>1981117</v>
      </c>
      <c r="E24" s="38">
        <f t="shared" si="5"/>
        <v>9367</v>
      </c>
      <c r="F24" s="39">
        <f t="shared" si="5"/>
        <v>455391862.02276003</v>
      </c>
      <c r="G24" s="40">
        <f t="shared" si="5"/>
        <v>455391.86202276003</v>
      </c>
      <c r="H24" s="49">
        <f t="shared" si="5"/>
        <v>99.99999999999999</v>
      </c>
      <c r="I24" s="50">
        <f t="shared" si="5"/>
        <v>459456342.88323</v>
      </c>
      <c r="J24" s="49">
        <f t="shared" si="5"/>
        <v>459456.34288323</v>
      </c>
      <c r="K24" s="49">
        <f t="shared" si="5"/>
        <v>100.00000000000003</v>
      </c>
      <c r="L24" s="51">
        <f t="shared" si="5"/>
        <v>-4064.4808604700283</v>
      </c>
      <c r="M24" s="52">
        <f t="shared" si="4"/>
        <v>-0.884628305480377</v>
      </c>
      <c r="N24" s="41"/>
    </row>
    <row r="25" ht="21">
      <c r="B25" s="42" t="s">
        <v>45</v>
      </c>
    </row>
    <row r="26" spans="2:10" ht="21">
      <c r="B26" s="42" t="s">
        <v>46</v>
      </c>
      <c r="C26" s="57"/>
      <c r="D26" s="58"/>
      <c r="J26" s="43"/>
    </row>
    <row r="27" spans="2:12" ht="21">
      <c r="B27" s="42" t="s">
        <v>74</v>
      </c>
      <c r="D27" s="59"/>
      <c r="F27" s="44"/>
      <c r="G27" s="1"/>
      <c r="H27" s="44"/>
      <c r="I27" s="55"/>
      <c r="J27" s="44"/>
      <c r="L27" s="53"/>
    </row>
    <row r="28" spans="2:10" ht="20.25">
      <c r="B28" s="57"/>
      <c r="F28" s="1"/>
      <c r="G28" s="1"/>
      <c r="I28" s="1"/>
      <c r="J28" s="1"/>
    </row>
    <row r="30" spans="6:10" ht="20.25">
      <c r="F30" s="1"/>
      <c r="G30" s="1"/>
      <c r="I30" s="1"/>
      <c r="J30" s="1"/>
    </row>
    <row r="31" spans="6:10" ht="20.25">
      <c r="F31" s="1"/>
      <c r="G31" s="1"/>
      <c r="I31" s="1"/>
      <c r="J31" s="1"/>
    </row>
    <row r="32" spans="2:10" ht="20.25">
      <c r="B32" s="57"/>
      <c r="F32" s="1"/>
      <c r="G32" s="1"/>
      <c r="I32" s="1"/>
      <c r="J32" s="1"/>
    </row>
    <row r="33" spans="6:10" ht="20.25">
      <c r="F33" s="1"/>
      <c r="G33" s="1"/>
      <c r="I33" s="1"/>
      <c r="J33" s="1"/>
    </row>
    <row r="34" spans="6:10" ht="20.25">
      <c r="F34" s="1"/>
      <c r="G34" s="1"/>
      <c r="I34" s="1"/>
      <c r="J34" s="1"/>
    </row>
    <row r="35" spans="6:10" ht="20.25">
      <c r="F35" s="1"/>
      <c r="G35" s="1"/>
      <c r="I35" s="1"/>
      <c r="J35" s="1"/>
    </row>
    <row r="36" spans="6:10" ht="20.25">
      <c r="F36" s="1"/>
      <c r="G36" s="1"/>
      <c r="I36" s="1"/>
      <c r="J36" s="1"/>
    </row>
    <row r="37" spans="6:10" ht="20.25">
      <c r="F37" s="1"/>
      <c r="G37" s="1"/>
      <c r="I37" s="1"/>
      <c r="J37" s="1"/>
    </row>
    <row r="38" spans="6:10" ht="20.25">
      <c r="F38" s="1"/>
      <c r="G38" s="1"/>
      <c r="I38" s="1"/>
      <c r="J38" s="1"/>
    </row>
    <row r="39" spans="6:10" ht="20.25">
      <c r="F39" s="1"/>
      <c r="G39" s="1"/>
      <c r="I39" s="1"/>
      <c r="J39" s="1"/>
    </row>
  </sheetData>
  <mergeCells count="10">
    <mergeCell ref="A1:M1"/>
    <mergeCell ref="A2:M2"/>
    <mergeCell ref="A24:B24"/>
    <mergeCell ref="L5:M5"/>
    <mergeCell ref="G5:H5"/>
    <mergeCell ref="J4:K4"/>
    <mergeCell ref="J5:K5"/>
    <mergeCell ref="A5:B5"/>
    <mergeCell ref="L4:M4"/>
    <mergeCell ref="G4:H4"/>
  </mergeCells>
  <printOptions horizontalCentered="1"/>
  <pageMargins left="0.1968503937007874" right="0.2362204724409449" top="0.17" bottom="0.16" header="0.17" footer="0.16"/>
  <pageSetup fitToHeight="1" fitToWidth="1" horizontalDpi="600" verticalDpi="600" orientation="landscape" paperSize="9" scale="86" r:id="rId1"/>
  <colBreaks count="1" manualBreakCount="1">
    <brk id="1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zoomScale="70" zoomScaleNormal="70" zoomScaleSheetLayoutView="75" workbookViewId="0" topLeftCell="A1">
      <selection activeCell="B7" sqref="B7"/>
    </sheetView>
  </sheetViews>
  <sheetFormatPr defaultColWidth="9.140625" defaultRowHeight="21.75"/>
  <cols>
    <col min="1" max="1" width="4.00390625" style="2" customWidth="1"/>
    <col min="2" max="2" width="67.00390625" style="1" customWidth="1"/>
    <col min="3" max="3" width="8.8515625" style="1" customWidth="1"/>
    <col min="4" max="4" width="14.00390625" style="1" customWidth="1"/>
    <col min="5" max="5" width="9.421875" style="1" bestFit="1" customWidth="1"/>
    <col min="6" max="6" width="20.00390625" style="3" hidden="1" customWidth="1"/>
    <col min="7" max="7" width="15.421875" style="4" bestFit="1" customWidth="1"/>
    <col min="8" max="8" width="10.8515625" style="1" bestFit="1" customWidth="1"/>
    <col min="9" max="9" width="20.00390625" style="3" hidden="1" customWidth="1"/>
    <col min="10" max="10" width="15.421875" style="4" bestFit="1" customWidth="1"/>
    <col min="11" max="11" width="10.8515625" style="1" bestFit="1" customWidth="1"/>
    <col min="12" max="12" width="15.00390625" style="1" bestFit="1" customWidth="1"/>
    <col min="13" max="13" width="10.421875" style="1" bestFit="1" customWidth="1"/>
    <col min="14" max="16384" width="9.140625" style="1" customWidth="1"/>
  </cols>
  <sheetData>
    <row r="1" spans="1:13" ht="26.25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</row>
    <row r="2" spans="1:13" ht="26.25">
      <c r="A2" s="62" t="s">
        <v>75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</row>
    <row r="3" ht="21" thickBot="1"/>
    <row r="4" spans="1:13" ht="21.75">
      <c r="A4" s="5"/>
      <c r="B4" s="6"/>
      <c r="C4" s="7" t="s">
        <v>1</v>
      </c>
      <c r="D4" s="7" t="s">
        <v>1</v>
      </c>
      <c r="E4" s="7" t="s">
        <v>1</v>
      </c>
      <c r="F4" s="8" t="s">
        <v>2</v>
      </c>
      <c r="G4" s="69" t="s">
        <v>2</v>
      </c>
      <c r="H4" s="71"/>
      <c r="I4" s="8" t="s">
        <v>2</v>
      </c>
      <c r="J4" s="69" t="s">
        <v>2</v>
      </c>
      <c r="K4" s="71"/>
      <c r="L4" s="69" t="s">
        <v>2</v>
      </c>
      <c r="M4" s="70"/>
    </row>
    <row r="5" spans="1:13" ht="21.75">
      <c r="A5" s="63" t="s">
        <v>3</v>
      </c>
      <c r="B5" s="64"/>
      <c r="C5" s="9" t="s">
        <v>4</v>
      </c>
      <c r="D5" s="9" t="s">
        <v>5</v>
      </c>
      <c r="E5" s="9" t="s">
        <v>6</v>
      </c>
      <c r="F5" s="56" t="s">
        <v>76</v>
      </c>
      <c r="G5" s="72" t="str">
        <f>F5</f>
        <v>กรกฎาคม 2551</v>
      </c>
      <c r="H5" s="73"/>
      <c r="I5" s="56" t="s">
        <v>73</v>
      </c>
      <c r="J5" s="72" t="str">
        <f>I5</f>
        <v>มิถุนายน 2551</v>
      </c>
      <c r="K5" s="73"/>
      <c r="L5" s="67" t="s">
        <v>7</v>
      </c>
      <c r="M5" s="68"/>
    </row>
    <row r="6" spans="1:13" ht="21.75" thickBot="1">
      <c r="A6" s="10"/>
      <c r="B6" s="11"/>
      <c r="C6" s="12" t="s">
        <v>8</v>
      </c>
      <c r="D6" s="13" t="s">
        <v>9</v>
      </c>
      <c r="E6" s="12" t="s">
        <v>9</v>
      </c>
      <c r="F6" s="14"/>
      <c r="G6" s="15" t="s">
        <v>10</v>
      </c>
      <c r="H6" s="16" t="s">
        <v>11</v>
      </c>
      <c r="I6" s="14"/>
      <c r="J6" s="15" t="s">
        <v>10</v>
      </c>
      <c r="K6" s="16" t="s">
        <v>11</v>
      </c>
      <c r="L6" s="16" t="s">
        <v>10</v>
      </c>
      <c r="M6" s="17" t="s">
        <v>11</v>
      </c>
    </row>
    <row r="7" spans="1:13" s="25" customFormat="1" ht="21">
      <c r="A7" s="18" t="s">
        <v>12</v>
      </c>
      <c r="B7" s="19" t="s">
        <v>15</v>
      </c>
      <c r="C7" s="20">
        <v>57</v>
      </c>
      <c r="D7" s="20">
        <v>363537</v>
      </c>
      <c r="E7" s="20">
        <v>2273</v>
      </c>
      <c r="F7" s="21">
        <v>64624350.17463001</v>
      </c>
      <c r="G7" s="22">
        <v>64624.35017463001</v>
      </c>
      <c r="H7" s="23">
        <v>14.227631558486395</v>
      </c>
      <c r="I7" s="21">
        <v>64366961.264</v>
      </c>
      <c r="J7" s="22">
        <v>64366.961264</v>
      </c>
      <c r="K7" s="23">
        <v>14.134411839968935</v>
      </c>
      <c r="L7" s="24">
        <v>257.3889106300121</v>
      </c>
      <c r="M7" s="33">
        <v>0.39987736810245844</v>
      </c>
    </row>
    <row r="8" spans="1:13" s="25" customFormat="1" ht="21">
      <c r="A8" s="26" t="s">
        <v>14</v>
      </c>
      <c r="B8" s="27" t="s">
        <v>13</v>
      </c>
      <c r="C8" s="28">
        <v>31</v>
      </c>
      <c r="D8" s="28">
        <v>94800</v>
      </c>
      <c r="E8" s="28">
        <v>214</v>
      </c>
      <c r="F8" s="29">
        <v>62172523.357360005</v>
      </c>
      <c r="G8" s="30">
        <v>62172.523357360005</v>
      </c>
      <c r="H8" s="31">
        <v>13.687839846738886</v>
      </c>
      <c r="I8" s="29">
        <v>62511027.78526</v>
      </c>
      <c r="J8" s="30">
        <v>62511.02778526</v>
      </c>
      <c r="K8" s="31">
        <v>13.726865365489504</v>
      </c>
      <c r="L8" s="32">
        <v>-338.50442789999215</v>
      </c>
      <c r="M8" s="33">
        <v>-0.5415115378726999</v>
      </c>
    </row>
    <row r="9" spans="1:13" s="25" customFormat="1" ht="21">
      <c r="A9" s="26" t="s">
        <v>16</v>
      </c>
      <c r="B9" s="27" t="s">
        <v>17</v>
      </c>
      <c r="C9" s="28">
        <v>41</v>
      </c>
      <c r="D9" s="28">
        <v>164165</v>
      </c>
      <c r="E9" s="28">
        <v>534</v>
      </c>
      <c r="F9" s="29">
        <v>54010318.602010004</v>
      </c>
      <c r="G9" s="30">
        <v>54010.318602010004</v>
      </c>
      <c r="H9" s="31">
        <v>11.89085710493586</v>
      </c>
      <c r="I9" s="29">
        <v>54373704.35521</v>
      </c>
      <c r="J9" s="30">
        <v>54373.70435521</v>
      </c>
      <c r="K9" s="31">
        <v>11.939981560867782</v>
      </c>
      <c r="L9" s="32">
        <v>-363.38575319999654</v>
      </c>
      <c r="M9" s="33">
        <v>-0.6683115625635638</v>
      </c>
    </row>
    <row r="10" spans="1:13" s="25" customFormat="1" ht="21">
      <c r="A10" s="26" t="s">
        <v>18</v>
      </c>
      <c r="B10" s="27" t="s">
        <v>20</v>
      </c>
      <c r="C10" s="28">
        <v>78</v>
      </c>
      <c r="D10" s="28">
        <v>282849</v>
      </c>
      <c r="E10" s="28">
        <v>1710</v>
      </c>
      <c r="F10" s="29">
        <v>51075643.29766999</v>
      </c>
      <c r="G10" s="30">
        <v>51075.643297669994</v>
      </c>
      <c r="H10" s="31">
        <v>11.244761958739248</v>
      </c>
      <c r="I10" s="29">
        <v>51417632.7822</v>
      </c>
      <c r="J10" s="30">
        <v>51417.6327822</v>
      </c>
      <c r="K10" s="31">
        <v>11.290854551904618</v>
      </c>
      <c r="L10" s="32">
        <v>-341.98948453000776</v>
      </c>
      <c r="M10" s="33">
        <v>-0.6651210217682353</v>
      </c>
    </row>
    <row r="11" spans="1:13" s="25" customFormat="1" ht="21">
      <c r="A11" s="26" t="s">
        <v>19</v>
      </c>
      <c r="B11" s="27" t="s">
        <v>31</v>
      </c>
      <c r="C11" s="28">
        <v>39</v>
      </c>
      <c r="D11" s="28">
        <v>168619</v>
      </c>
      <c r="E11" s="28">
        <v>759</v>
      </c>
      <c r="F11" s="29">
        <v>45979886.730110005</v>
      </c>
      <c r="G11" s="30">
        <v>45979.88673011</v>
      </c>
      <c r="H11" s="31">
        <v>10.122885347847728</v>
      </c>
      <c r="I11" s="29">
        <v>46046377.06804</v>
      </c>
      <c r="J11" s="30">
        <v>46046.37706804</v>
      </c>
      <c r="K11" s="31">
        <v>10.11137460022038</v>
      </c>
      <c r="L11" s="32">
        <v>-66.49033792999398</v>
      </c>
      <c r="M11" s="33">
        <v>-0.14439863060614988</v>
      </c>
    </row>
    <row r="12" spans="1:13" s="25" customFormat="1" ht="21">
      <c r="A12" s="26" t="s">
        <v>21</v>
      </c>
      <c r="B12" s="27" t="s">
        <v>29</v>
      </c>
      <c r="C12" s="28">
        <v>11</v>
      </c>
      <c r="D12" s="28">
        <v>43901</v>
      </c>
      <c r="E12" s="28">
        <v>99</v>
      </c>
      <c r="F12" s="29">
        <v>42188231.85656</v>
      </c>
      <c r="G12" s="30">
        <v>42188.23185656</v>
      </c>
      <c r="H12" s="31">
        <v>9.288118446640468</v>
      </c>
      <c r="I12" s="29">
        <v>42341516.225049995</v>
      </c>
      <c r="J12" s="30">
        <v>42341.51622504999</v>
      </c>
      <c r="K12" s="31">
        <v>9.297820131650443</v>
      </c>
      <c r="L12" s="32">
        <v>-153.28436848999263</v>
      </c>
      <c r="M12" s="33">
        <v>-0.3620190823476153</v>
      </c>
    </row>
    <row r="13" spans="1:13" s="25" customFormat="1" ht="21">
      <c r="A13" s="26" t="s">
        <v>22</v>
      </c>
      <c r="B13" s="27" t="s">
        <v>23</v>
      </c>
      <c r="C13" s="28">
        <v>42</v>
      </c>
      <c r="D13" s="28">
        <v>174421</v>
      </c>
      <c r="E13" s="28">
        <v>893</v>
      </c>
      <c r="F13" s="29">
        <v>40160042.30792</v>
      </c>
      <c r="G13" s="30">
        <v>40160.042307920005</v>
      </c>
      <c r="H13" s="31">
        <v>8.841594287390182</v>
      </c>
      <c r="I13" s="29">
        <v>40052920.459309995</v>
      </c>
      <c r="J13" s="30">
        <v>40052.92045930999</v>
      </c>
      <c r="K13" s="31">
        <v>8.795264869557153</v>
      </c>
      <c r="L13" s="32">
        <v>107.12184861001151</v>
      </c>
      <c r="M13" s="33">
        <v>0.26745078107060194</v>
      </c>
    </row>
    <row r="14" spans="1:13" s="25" customFormat="1" ht="21">
      <c r="A14" s="26" t="s">
        <v>24</v>
      </c>
      <c r="B14" s="27" t="s">
        <v>48</v>
      </c>
      <c r="C14" s="28">
        <v>49</v>
      </c>
      <c r="D14" s="28">
        <v>234238</v>
      </c>
      <c r="E14" s="28">
        <v>391</v>
      </c>
      <c r="F14" s="29">
        <v>18847421.35144</v>
      </c>
      <c r="G14" s="30">
        <v>18847.42135144</v>
      </c>
      <c r="H14" s="31">
        <v>4.149429218107774</v>
      </c>
      <c r="I14" s="29">
        <v>18904966.6693</v>
      </c>
      <c r="J14" s="30">
        <v>18904.9666693</v>
      </c>
      <c r="K14" s="31">
        <v>4.151362430002131</v>
      </c>
      <c r="L14" s="32">
        <v>-57.54531786000007</v>
      </c>
      <c r="M14" s="33">
        <v>-0.3043925909345748</v>
      </c>
    </row>
    <row r="15" spans="1:13" s="25" customFormat="1" ht="21">
      <c r="A15" s="26" t="s">
        <v>25</v>
      </c>
      <c r="B15" s="27" t="s">
        <v>49</v>
      </c>
      <c r="C15" s="28">
        <v>30</v>
      </c>
      <c r="D15" s="28">
        <v>111552</v>
      </c>
      <c r="E15" s="28">
        <v>674</v>
      </c>
      <c r="F15" s="29">
        <v>17694423.376430005</v>
      </c>
      <c r="G15" s="30">
        <v>17694.423376430004</v>
      </c>
      <c r="H15" s="31">
        <v>3.895586350337429</v>
      </c>
      <c r="I15" s="29">
        <v>17830519.95841</v>
      </c>
      <c r="J15" s="30">
        <v>17830.519958409997</v>
      </c>
      <c r="K15" s="31">
        <v>3.915423494660264</v>
      </c>
      <c r="L15" s="32">
        <v>-136.09658197999306</v>
      </c>
      <c r="M15" s="33">
        <v>-0.7632788179898329</v>
      </c>
    </row>
    <row r="16" spans="1:13" s="25" customFormat="1" ht="21">
      <c r="A16" s="26" t="s">
        <v>27</v>
      </c>
      <c r="B16" s="27" t="s">
        <v>26</v>
      </c>
      <c r="C16" s="28">
        <v>29</v>
      </c>
      <c r="D16" s="28">
        <v>112114</v>
      </c>
      <c r="E16" s="28">
        <v>686</v>
      </c>
      <c r="F16" s="29">
        <v>16079059.676549999</v>
      </c>
      <c r="G16" s="30">
        <v>16079.05967655</v>
      </c>
      <c r="H16" s="31">
        <v>3.5399495123229463</v>
      </c>
      <c r="I16" s="29">
        <v>16013993.81486</v>
      </c>
      <c r="J16" s="30">
        <v>16013.99381486</v>
      </c>
      <c r="K16" s="31">
        <v>3.5165305202708335</v>
      </c>
      <c r="L16" s="32">
        <v>65.06586169000002</v>
      </c>
      <c r="M16" s="33">
        <v>0.40630627463851593</v>
      </c>
    </row>
    <row r="17" spans="1:13" s="25" customFormat="1" ht="21">
      <c r="A17" s="26" t="s">
        <v>28</v>
      </c>
      <c r="B17" s="27" t="s">
        <v>50</v>
      </c>
      <c r="C17" s="28">
        <v>8</v>
      </c>
      <c r="D17" s="28">
        <v>21549</v>
      </c>
      <c r="E17" s="28">
        <v>205</v>
      </c>
      <c r="F17" s="29">
        <v>11144228.985099997</v>
      </c>
      <c r="G17" s="30">
        <v>11144.228985099997</v>
      </c>
      <c r="H17" s="31">
        <v>2.453502179518284</v>
      </c>
      <c r="I17" s="29">
        <v>11358377.58296</v>
      </c>
      <c r="J17" s="30">
        <v>11358.37758296</v>
      </c>
      <c r="K17" s="31">
        <v>2.4941986298368066</v>
      </c>
      <c r="L17" s="32">
        <v>-214.14859786000306</v>
      </c>
      <c r="M17" s="33">
        <v>-1.8853801636359742</v>
      </c>
    </row>
    <row r="18" spans="1:13" s="25" customFormat="1" ht="21">
      <c r="A18" s="26" t="s">
        <v>30</v>
      </c>
      <c r="B18" s="27" t="s">
        <v>53</v>
      </c>
      <c r="C18" s="28">
        <v>34</v>
      </c>
      <c r="D18" s="28">
        <v>70104</v>
      </c>
      <c r="E18" s="28">
        <v>477</v>
      </c>
      <c r="F18" s="29">
        <v>10032406.3156</v>
      </c>
      <c r="G18" s="30">
        <v>10032.406315600001</v>
      </c>
      <c r="H18" s="31">
        <v>2.208724425354827</v>
      </c>
      <c r="I18" s="29">
        <v>9965476.521949999</v>
      </c>
      <c r="J18" s="30">
        <v>9965.476521949999</v>
      </c>
      <c r="K18" s="31">
        <v>2.1883299533912037</v>
      </c>
      <c r="L18" s="32">
        <v>66.92979365000247</v>
      </c>
      <c r="M18" s="33">
        <v>0.671616590562254</v>
      </c>
    </row>
    <row r="19" spans="1:13" s="25" customFormat="1" ht="21">
      <c r="A19" s="26" t="s">
        <v>32</v>
      </c>
      <c r="B19" s="27" t="s">
        <v>47</v>
      </c>
      <c r="C19" s="28">
        <v>9</v>
      </c>
      <c r="D19" s="28">
        <v>26520</v>
      </c>
      <c r="E19" s="28">
        <v>19</v>
      </c>
      <c r="F19" s="29">
        <v>6065649.30571</v>
      </c>
      <c r="G19" s="30">
        <v>6065.64930571</v>
      </c>
      <c r="H19" s="31">
        <v>1.335407214949605</v>
      </c>
      <c r="I19" s="29">
        <v>6069156.9407399995</v>
      </c>
      <c r="J19" s="30">
        <v>6069.156940739999</v>
      </c>
      <c r="K19" s="31">
        <v>1.3327328498541917</v>
      </c>
      <c r="L19" s="32">
        <v>-3.5076350299996193</v>
      </c>
      <c r="M19" s="33">
        <v>-0.05779443610123453</v>
      </c>
    </row>
    <row r="20" spans="1:13" s="25" customFormat="1" ht="21">
      <c r="A20" s="26" t="s">
        <v>34</v>
      </c>
      <c r="B20" s="27" t="s">
        <v>41</v>
      </c>
      <c r="C20" s="28">
        <v>4</v>
      </c>
      <c r="D20" s="28">
        <v>8852</v>
      </c>
      <c r="E20" s="28">
        <v>6</v>
      </c>
      <c r="F20" s="29">
        <v>5011999.29285</v>
      </c>
      <c r="G20" s="30">
        <v>5011.99929285</v>
      </c>
      <c r="H20" s="31">
        <v>1.103436694022779</v>
      </c>
      <c r="I20" s="29">
        <v>5020507.425050001</v>
      </c>
      <c r="J20" s="30">
        <v>5020.507425050001</v>
      </c>
      <c r="K20" s="31">
        <v>1.1024587489881585</v>
      </c>
      <c r="L20" s="32">
        <v>-8.508132200001455</v>
      </c>
      <c r="M20" s="33">
        <v>-0.16946757528033574</v>
      </c>
    </row>
    <row r="21" spans="1:13" s="25" customFormat="1" ht="21">
      <c r="A21" s="26" t="s">
        <v>36</v>
      </c>
      <c r="B21" s="27" t="s">
        <v>43</v>
      </c>
      <c r="C21" s="28">
        <v>29</v>
      </c>
      <c r="D21" s="28">
        <v>40492</v>
      </c>
      <c r="E21" s="28">
        <v>290</v>
      </c>
      <c r="F21" s="29">
        <v>4051224.65172</v>
      </c>
      <c r="G21" s="30">
        <v>4051.22465172</v>
      </c>
      <c r="H21" s="31">
        <v>0.8919135209804765</v>
      </c>
      <c r="I21" s="29">
        <v>4097677.3317100005</v>
      </c>
      <c r="J21" s="30">
        <v>4097.6773317100005</v>
      </c>
      <c r="K21" s="31">
        <v>0.899813473501466</v>
      </c>
      <c r="L21" s="32">
        <v>-46.45267999000043</v>
      </c>
      <c r="M21" s="33">
        <v>-1.1336344038249415</v>
      </c>
    </row>
    <row r="22" spans="1:13" s="25" customFormat="1" ht="21">
      <c r="A22" s="26" t="s">
        <v>37</v>
      </c>
      <c r="B22" s="27" t="s">
        <v>51</v>
      </c>
      <c r="C22" s="28">
        <v>21</v>
      </c>
      <c r="D22" s="28">
        <v>34247</v>
      </c>
      <c r="E22" s="28">
        <v>276</v>
      </c>
      <c r="F22" s="29">
        <v>3760059.0897999993</v>
      </c>
      <c r="G22" s="30">
        <v>3760.059089799999</v>
      </c>
      <c r="H22" s="31">
        <v>0.8278108054201161</v>
      </c>
      <c r="I22" s="29">
        <v>3724034.4156099996</v>
      </c>
      <c r="J22" s="30">
        <v>3724.0344156099995</v>
      </c>
      <c r="K22" s="31">
        <v>0.81776481447617</v>
      </c>
      <c r="L22" s="32">
        <v>36.02467418999959</v>
      </c>
      <c r="M22" s="33">
        <v>0.9673561028060134</v>
      </c>
    </row>
    <row r="23" spans="1:13" s="37" customFormat="1" ht="21">
      <c r="A23" s="26" t="s">
        <v>38</v>
      </c>
      <c r="B23" s="27" t="s">
        <v>39</v>
      </c>
      <c r="C23" s="28">
        <v>1</v>
      </c>
      <c r="D23" s="28">
        <v>29587</v>
      </c>
      <c r="E23" s="28">
        <v>2</v>
      </c>
      <c r="F23" s="29">
        <v>1319735.02585</v>
      </c>
      <c r="G23" s="30">
        <v>1319.73502585</v>
      </c>
      <c r="H23" s="31">
        <v>0.29055152820700403</v>
      </c>
      <c r="I23" s="29">
        <v>1297011.4230999998</v>
      </c>
      <c r="J23" s="30">
        <v>1297.0114230999998</v>
      </c>
      <c r="K23" s="31">
        <v>0.28481216535994586</v>
      </c>
      <c r="L23" s="32">
        <v>22.723602750000282</v>
      </c>
      <c r="M23" s="33">
        <v>1.7519971177808422</v>
      </c>
    </row>
    <row r="24" spans="1:14" s="25" customFormat="1" ht="24" thickBot="1">
      <c r="A24" s="65" t="s">
        <v>44</v>
      </c>
      <c r="B24" s="66"/>
      <c r="C24" s="38">
        <f aca="true" t="shared" si="0" ref="C24:L24">SUM(C7:C23)</f>
        <v>513</v>
      </c>
      <c r="D24" s="38">
        <f t="shared" si="0"/>
        <v>1981547</v>
      </c>
      <c r="E24" s="38">
        <f t="shared" si="0"/>
        <v>9508</v>
      </c>
      <c r="F24" s="39">
        <f t="shared" si="0"/>
        <v>454217203.3973099</v>
      </c>
      <c r="G24" s="40">
        <f t="shared" si="0"/>
        <v>454217.20339731</v>
      </c>
      <c r="H24" s="49">
        <f t="shared" si="0"/>
        <v>100.00000000000001</v>
      </c>
      <c r="I24" s="50">
        <f t="shared" si="0"/>
        <v>455391862.02276003</v>
      </c>
      <c r="J24" s="49">
        <f t="shared" si="0"/>
        <v>455391.86202276003</v>
      </c>
      <c r="K24" s="49">
        <f t="shared" si="0"/>
        <v>99.99999999999999</v>
      </c>
      <c r="L24" s="51">
        <f t="shared" si="0"/>
        <v>-1174.6586254499548</v>
      </c>
      <c r="M24" s="52">
        <f>L24*100/J24</f>
        <v>-0.2579445799124198</v>
      </c>
      <c r="N24" s="41"/>
    </row>
    <row r="25" spans="2:9" ht="21">
      <c r="B25" s="42" t="s">
        <v>45</v>
      </c>
      <c r="I25" s="60"/>
    </row>
    <row r="26" spans="2:10" ht="21">
      <c r="B26" s="42" t="s">
        <v>46</v>
      </c>
      <c r="C26" s="57"/>
      <c r="D26" s="58"/>
      <c r="J26" s="43"/>
    </row>
    <row r="27" spans="2:12" ht="21">
      <c r="B27" s="42" t="s">
        <v>77</v>
      </c>
      <c r="D27" s="59"/>
      <c r="F27" s="44"/>
      <c r="G27" s="1"/>
      <c r="H27" s="44"/>
      <c r="I27" s="55"/>
      <c r="J27" s="44"/>
      <c r="L27" s="53"/>
    </row>
    <row r="28" spans="2:10" ht="20.25">
      <c r="B28" s="57"/>
      <c r="F28" s="1"/>
      <c r="G28" s="1"/>
      <c r="I28" s="1"/>
      <c r="J28" s="1"/>
    </row>
    <row r="30" spans="6:10" ht="20.25">
      <c r="F30" s="1"/>
      <c r="G30" s="1"/>
      <c r="I30" s="1"/>
      <c r="J30" s="1"/>
    </row>
    <row r="31" spans="6:10" ht="20.25">
      <c r="F31" s="1"/>
      <c r="G31" s="1"/>
      <c r="I31" s="1"/>
      <c r="J31" s="1"/>
    </row>
    <row r="32" spans="2:10" ht="20.25">
      <c r="B32" s="57"/>
      <c r="F32" s="1"/>
      <c r="G32" s="1"/>
      <c r="I32" s="1"/>
      <c r="J32" s="1"/>
    </row>
    <row r="33" spans="6:10" ht="20.25">
      <c r="F33" s="1"/>
      <c r="G33" s="1"/>
      <c r="I33" s="1"/>
      <c r="J33" s="1"/>
    </row>
    <row r="34" spans="6:10" ht="20.25">
      <c r="F34" s="1"/>
      <c r="G34" s="1"/>
      <c r="I34" s="1"/>
      <c r="J34" s="1"/>
    </row>
    <row r="35" spans="6:10" ht="20.25">
      <c r="F35" s="1"/>
      <c r="G35" s="1"/>
      <c r="I35" s="1"/>
      <c r="J35" s="1"/>
    </row>
    <row r="36" spans="6:10" ht="20.25">
      <c r="F36" s="1"/>
      <c r="G36" s="1"/>
      <c r="I36" s="1"/>
      <c r="J36" s="1"/>
    </row>
    <row r="37" spans="6:10" ht="20.25">
      <c r="F37" s="1"/>
      <c r="G37" s="1"/>
      <c r="I37" s="1"/>
      <c r="J37" s="1"/>
    </row>
    <row r="38" spans="6:10" ht="20.25">
      <c r="F38" s="1"/>
      <c r="G38" s="1"/>
      <c r="I38" s="1"/>
      <c r="J38" s="1"/>
    </row>
    <row r="39" spans="6:10" ht="20.25">
      <c r="F39" s="1"/>
      <c r="G39" s="1"/>
      <c r="I39" s="1"/>
      <c r="J39" s="1"/>
    </row>
  </sheetData>
  <mergeCells count="10">
    <mergeCell ref="A1:M1"/>
    <mergeCell ref="A2:M2"/>
    <mergeCell ref="A24:B24"/>
    <mergeCell ref="L5:M5"/>
    <mergeCell ref="G5:H5"/>
    <mergeCell ref="J4:K4"/>
    <mergeCell ref="J5:K5"/>
    <mergeCell ref="A5:B5"/>
    <mergeCell ref="L4:M4"/>
    <mergeCell ref="G4:H4"/>
  </mergeCells>
  <printOptions horizontalCentered="1"/>
  <pageMargins left="0.1968503937007874" right="0.2362204724409449" top="0.17" bottom="0.16" header="0.17" footer="0.16"/>
  <pageSetup fitToHeight="1" fitToWidth="1" horizontalDpi="600" verticalDpi="600" orientation="landscape" paperSize="9" scale="86" r:id="rId1"/>
  <colBreaks count="1" manualBreakCount="1">
    <brk id="13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zoomScale="85" zoomScaleNormal="85" zoomScaleSheetLayoutView="75" workbookViewId="0" topLeftCell="A1">
      <selection activeCell="A12" sqref="A12"/>
    </sheetView>
  </sheetViews>
  <sheetFormatPr defaultColWidth="9.140625" defaultRowHeight="21.75"/>
  <cols>
    <col min="1" max="1" width="4.00390625" style="2" customWidth="1"/>
    <col min="2" max="2" width="67.00390625" style="1" customWidth="1"/>
    <col min="3" max="3" width="8.8515625" style="1" customWidth="1"/>
    <col min="4" max="4" width="14.00390625" style="1" customWidth="1"/>
    <col min="5" max="5" width="9.421875" style="1" bestFit="1" customWidth="1"/>
    <col min="6" max="6" width="20.00390625" style="3" hidden="1" customWidth="1"/>
    <col min="7" max="7" width="15.421875" style="4" bestFit="1" customWidth="1"/>
    <col min="8" max="8" width="10.8515625" style="1" bestFit="1" customWidth="1"/>
    <col min="9" max="9" width="20.00390625" style="3" hidden="1" customWidth="1"/>
    <col min="10" max="10" width="15.421875" style="4" bestFit="1" customWidth="1"/>
    <col min="11" max="11" width="10.8515625" style="1" bestFit="1" customWidth="1"/>
    <col min="12" max="12" width="15.00390625" style="1" bestFit="1" customWidth="1"/>
    <col min="13" max="13" width="10.421875" style="1" bestFit="1" customWidth="1"/>
    <col min="14" max="16384" width="9.140625" style="1" customWidth="1"/>
  </cols>
  <sheetData>
    <row r="1" spans="1:13" ht="26.25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</row>
    <row r="2" spans="1:13" ht="26.25">
      <c r="A2" s="62" t="s">
        <v>78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</row>
    <row r="3" ht="21" thickBot="1"/>
    <row r="4" spans="1:13" ht="21.75">
      <c r="A4" s="5"/>
      <c r="B4" s="6"/>
      <c r="C4" s="7" t="s">
        <v>1</v>
      </c>
      <c r="D4" s="7" t="s">
        <v>1</v>
      </c>
      <c r="E4" s="7" t="s">
        <v>1</v>
      </c>
      <c r="F4" s="8" t="s">
        <v>2</v>
      </c>
      <c r="G4" s="69" t="s">
        <v>2</v>
      </c>
      <c r="H4" s="71"/>
      <c r="I4" s="8" t="s">
        <v>2</v>
      </c>
      <c r="J4" s="69" t="s">
        <v>2</v>
      </c>
      <c r="K4" s="71"/>
      <c r="L4" s="69" t="s">
        <v>2</v>
      </c>
      <c r="M4" s="70"/>
    </row>
    <row r="5" spans="1:13" ht="21.75">
      <c r="A5" s="63" t="s">
        <v>3</v>
      </c>
      <c r="B5" s="64"/>
      <c r="C5" s="9" t="s">
        <v>4</v>
      </c>
      <c r="D5" s="9" t="s">
        <v>5</v>
      </c>
      <c r="E5" s="9" t="s">
        <v>6</v>
      </c>
      <c r="F5" s="56" t="s">
        <v>79</v>
      </c>
      <c r="G5" s="72" t="str">
        <f>F5</f>
        <v>สิงหาคม 2551</v>
      </c>
      <c r="H5" s="73"/>
      <c r="I5" s="56" t="s">
        <v>76</v>
      </c>
      <c r="J5" s="72" t="str">
        <f>I5</f>
        <v>กรกฎาคม 2551</v>
      </c>
      <c r="K5" s="73"/>
      <c r="L5" s="67" t="s">
        <v>7</v>
      </c>
      <c r="M5" s="68"/>
    </row>
    <row r="6" spans="1:13" ht="21.75" thickBot="1">
      <c r="A6" s="10"/>
      <c r="B6" s="11"/>
      <c r="C6" s="12" t="s">
        <v>8</v>
      </c>
      <c r="D6" s="13" t="s">
        <v>9</v>
      </c>
      <c r="E6" s="12" t="s">
        <v>9</v>
      </c>
      <c r="F6" s="14"/>
      <c r="G6" s="15" t="s">
        <v>10</v>
      </c>
      <c r="H6" s="16" t="s">
        <v>11</v>
      </c>
      <c r="I6" s="14"/>
      <c r="J6" s="15" t="s">
        <v>10</v>
      </c>
      <c r="K6" s="16" t="s">
        <v>11</v>
      </c>
      <c r="L6" s="16" t="s">
        <v>10</v>
      </c>
      <c r="M6" s="17" t="s">
        <v>11</v>
      </c>
    </row>
    <row r="7" spans="1:13" s="25" customFormat="1" ht="21">
      <c r="A7" s="18" t="s">
        <v>12</v>
      </c>
      <c r="B7" s="19" t="s">
        <v>15</v>
      </c>
      <c r="C7" s="20">
        <v>57</v>
      </c>
      <c r="D7" s="20">
        <v>366075</v>
      </c>
      <c r="E7" s="20">
        <v>2301</v>
      </c>
      <c r="F7" s="21">
        <v>66336902.92595</v>
      </c>
      <c r="G7" s="22">
        <v>66336.90292595</v>
      </c>
      <c r="H7" s="23">
        <f aca="true" t="shared" si="0" ref="H7:H23">G7*100/$G$24</f>
        <v>14.278730107337259</v>
      </c>
      <c r="I7" s="21">
        <v>64624350.17463001</v>
      </c>
      <c r="J7" s="22">
        <f aca="true" t="shared" si="1" ref="J7:J23">I7/1000</f>
        <v>64624.35017463001</v>
      </c>
      <c r="K7" s="23">
        <f>J7*100/J24</f>
        <v>14.227631558486395</v>
      </c>
      <c r="L7" s="24">
        <f aca="true" t="shared" si="2" ref="L7:L23">G7-J7</f>
        <v>1712.552751319985</v>
      </c>
      <c r="M7" s="33">
        <f aca="true" t="shared" si="3" ref="M7:M24">L7*100/J7</f>
        <v>2.6500115617290843</v>
      </c>
    </row>
    <row r="8" spans="1:13" s="25" customFormat="1" ht="21">
      <c r="A8" s="26" t="s">
        <v>14</v>
      </c>
      <c r="B8" s="27" t="s">
        <v>13</v>
      </c>
      <c r="C8" s="28">
        <v>31</v>
      </c>
      <c r="D8" s="28">
        <v>95593</v>
      </c>
      <c r="E8" s="28">
        <v>217</v>
      </c>
      <c r="F8" s="29">
        <v>64001030.60043999</v>
      </c>
      <c r="G8" s="30">
        <v>64001.03060043999</v>
      </c>
      <c r="H8" s="31">
        <f t="shared" si="0"/>
        <v>13.775943739116437</v>
      </c>
      <c r="I8" s="29">
        <v>62172523.357360005</v>
      </c>
      <c r="J8" s="30">
        <f t="shared" si="1"/>
        <v>62172.523357360005</v>
      </c>
      <c r="K8" s="31">
        <f>J8*100/J24</f>
        <v>13.687839846738886</v>
      </c>
      <c r="L8" s="32">
        <f t="shared" si="2"/>
        <v>1828.5072430799846</v>
      </c>
      <c r="M8" s="33">
        <f t="shared" si="3"/>
        <v>2.941021442173016</v>
      </c>
    </row>
    <row r="9" spans="1:13" s="25" customFormat="1" ht="21">
      <c r="A9" s="26" t="s">
        <v>16</v>
      </c>
      <c r="B9" s="27" t="s">
        <v>17</v>
      </c>
      <c r="C9" s="28">
        <v>41</v>
      </c>
      <c r="D9" s="28">
        <v>165294</v>
      </c>
      <c r="E9" s="28">
        <v>534</v>
      </c>
      <c r="F9" s="29">
        <v>55102207.92113999</v>
      </c>
      <c r="G9" s="30">
        <v>55102.20792113999</v>
      </c>
      <c r="H9" s="31">
        <f t="shared" si="0"/>
        <v>11.860510824610099</v>
      </c>
      <c r="I9" s="29">
        <v>54010318.602010004</v>
      </c>
      <c r="J9" s="30">
        <f t="shared" si="1"/>
        <v>54010.318602010004</v>
      </c>
      <c r="K9" s="31">
        <f>J9*100/J24</f>
        <v>11.89085710493586</v>
      </c>
      <c r="L9" s="32">
        <f t="shared" si="2"/>
        <v>1091.8893191299867</v>
      </c>
      <c r="M9" s="33">
        <f t="shared" si="3"/>
        <v>2.0216309538476818</v>
      </c>
    </row>
    <row r="10" spans="1:13" s="25" customFormat="1" ht="21">
      <c r="A10" s="26" t="s">
        <v>18</v>
      </c>
      <c r="B10" s="27" t="s">
        <v>31</v>
      </c>
      <c r="C10" s="28">
        <v>40</v>
      </c>
      <c r="D10" s="28">
        <v>170834</v>
      </c>
      <c r="E10" s="28">
        <v>783</v>
      </c>
      <c r="F10" s="29">
        <v>52651728.311129995</v>
      </c>
      <c r="G10" s="30">
        <v>52651.72831112999</v>
      </c>
      <c r="H10" s="31">
        <f t="shared" si="0"/>
        <v>11.333055736392852</v>
      </c>
      <c r="I10" s="29">
        <v>45979886.730110005</v>
      </c>
      <c r="J10" s="30">
        <f t="shared" si="1"/>
        <v>45979.88673011</v>
      </c>
      <c r="K10" s="31">
        <f>J10*100/J24</f>
        <v>10.122885347847728</v>
      </c>
      <c r="L10" s="32">
        <f t="shared" si="2"/>
        <v>6671.841581019988</v>
      </c>
      <c r="M10" s="33">
        <f t="shared" si="3"/>
        <v>14.510348014082691</v>
      </c>
    </row>
    <row r="11" spans="1:13" s="25" customFormat="1" ht="21">
      <c r="A11" s="26" t="s">
        <v>19</v>
      </c>
      <c r="B11" s="27" t="s">
        <v>20</v>
      </c>
      <c r="C11" s="28">
        <v>78</v>
      </c>
      <c r="D11" s="28">
        <v>286473</v>
      </c>
      <c r="E11" s="28">
        <v>1728</v>
      </c>
      <c r="F11" s="29">
        <v>52314823.61979</v>
      </c>
      <c r="G11" s="30">
        <v>52314.823619790004</v>
      </c>
      <c r="H11" s="31">
        <f t="shared" si="0"/>
        <v>11.260538465502028</v>
      </c>
      <c r="I11" s="29">
        <v>51075643.29766999</v>
      </c>
      <c r="J11" s="30">
        <f t="shared" si="1"/>
        <v>51075.643297669994</v>
      </c>
      <c r="K11" s="31">
        <f>J11*100/J24</f>
        <v>11.244761958739248</v>
      </c>
      <c r="L11" s="32">
        <f t="shared" si="2"/>
        <v>1239.1803221200098</v>
      </c>
      <c r="M11" s="33">
        <f t="shared" si="3"/>
        <v>2.4261668421835414</v>
      </c>
    </row>
    <row r="12" spans="1:13" s="25" customFormat="1" ht="21">
      <c r="A12" s="26" t="s">
        <v>21</v>
      </c>
      <c r="B12" s="27" t="s">
        <v>29</v>
      </c>
      <c r="C12" s="28">
        <v>11</v>
      </c>
      <c r="D12" s="28">
        <v>43995</v>
      </c>
      <c r="E12" s="28">
        <v>100</v>
      </c>
      <c r="F12" s="29">
        <v>43039742.30366</v>
      </c>
      <c r="G12" s="30">
        <v>43039.74230366</v>
      </c>
      <c r="H12" s="31">
        <f t="shared" si="0"/>
        <v>9.264117514339118</v>
      </c>
      <c r="I12" s="29">
        <v>42188231.85656</v>
      </c>
      <c r="J12" s="30">
        <f t="shared" si="1"/>
        <v>42188.23185656</v>
      </c>
      <c r="K12" s="31">
        <f>J12*100/J24</f>
        <v>9.288118446640468</v>
      </c>
      <c r="L12" s="32">
        <f t="shared" si="2"/>
        <v>851.5104471000013</v>
      </c>
      <c r="M12" s="33">
        <f t="shared" si="3"/>
        <v>2.0183601199385106</v>
      </c>
    </row>
    <row r="13" spans="1:13" s="25" customFormat="1" ht="21">
      <c r="A13" s="26" t="s">
        <v>22</v>
      </c>
      <c r="B13" s="27" t="s">
        <v>23</v>
      </c>
      <c r="C13" s="28">
        <v>42</v>
      </c>
      <c r="D13" s="28">
        <v>174932</v>
      </c>
      <c r="E13" s="28">
        <v>808</v>
      </c>
      <c r="F13" s="29">
        <v>40946087.941709995</v>
      </c>
      <c r="G13" s="30">
        <v>40946.08794170999</v>
      </c>
      <c r="H13" s="31">
        <f t="shared" si="0"/>
        <v>8.813467510287765</v>
      </c>
      <c r="I13" s="29">
        <v>40160042.30792</v>
      </c>
      <c r="J13" s="30">
        <f t="shared" si="1"/>
        <v>40160.042307920005</v>
      </c>
      <c r="K13" s="31">
        <f>J13*100/J24</f>
        <v>8.841594287390182</v>
      </c>
      <c r="L13" s="32">
        <f t="shared" si="2"/>
        <v>786.0456337899886</v>
      </c>
      <c r="M13" s="33">
        <f t="shared" si="3"/>
        <v>1.9572828827298614</v>
      </c>
    </row>
    <row r="14" spans="1:13" s="25" customFormat="1" ht="21">
      <c r="A14" s="26" t="s">
        <v>24</v>
      </c>
      <c r="B14" s="27" t="s">
        <v>49</v>
      </c>
      <c r="C14" s="28">
        <v>30</v>
      </c>
      <c r="D14" s="28">
        <v>111433</v>
      </c>
      <c r="E14" s="28">
        <v>676</v>
      </c>
      <c r="F14" s="29">
        <v>17916922.52804</v>
      </c>
      <c r="G14" s="30">
        <v>17916.92252804</v>
      </c>
      <c r="H14" s="31">
        <f t="shared" si="0"/>
        <v>3.85653972145083</v>
      </c>
      <c r="I14" s="29">
        <v>17694423.376430005</v>
      </c>
      <c r="J14" s="30">
        <f t="shared" si="1"/>
        <v>17694.423376430004</v>
      </c>
      <c r="K14" s="31">
        <f>J14*100/J24</f>
        <v>3.895586350337429</v>
      </c>
      <c r="L14" s="32">
        <f t="shared" si="2"/>
        <v>222.49915160999444</v>
      </c>
      <c r="M14" s="33">
        <f t="shared" si="3"/>
        <v>1.25745353141248</v>
      </c>
    </row>
    <row r="15" spans="1:13" s="25" customFormat="1" ht="21">
      <c r="A15" s="26" t="s">
        <v>25</v>
      </c>
      <c r="B15" s="27" t="s">
        <v>26</v>
      </c>
      <c r="C15" s="28">
        <v>29</v>
      </c>
      <c r="D15" s="28">
        <v>113572</v>
      </c>
      <c r="E15" s="28">
        <v>697</v>
      </c>
      <c r="F15" s="29">
        <v>16538967.21189</v>
      </c>
      <c r="G15" s="30">
        <v>16538.96721189</v>
      </c>
      <c r="H15" s="31">
        <f t="shared" si="0"/>
        <v>3.559940827148521</v>
      </c>
      <c r="I15" s="29">
        <v>16079059.676549999</v>
      </c>
      <c r="J15" s="30">
        <f t="shared" si="1"/>
        <v>16079.05967655</v>
      </c>
      <c r="K15" s="31">
        <f>J15*100/J24</f>
        <v>3.5399495123229463</v>
      </c>
      <c r="L15" s="32">
        <f t="shared" si="2"/>
        <v>459.90753534000214</v>
      </c>
      <c r="M15" s="33">
        <f t="shared" si="3"/>
        <v>2.8602887519022016</v>
      </c>
    </row>
    <row r="16" spans="1:13" s="25" customFormat="1" ht="21">
      <c r="A16" s="26" t="s">
        <v>27</v>
      </c>
      <c r="B16" s="27" t="s">
        <v>48</v>
      </c>
      <c r="C16" s="28">
        <v>49</v>
      </c>
      <c r="D16" s="28">
        <v>234567</v>
      </c>
      <c r="E16" s="28">
        <v>392</v>
      </c>
      <c r="F16" s="29">
        <v>13480588.448560001</v>
      </c>
      <c r="G16" s="30">
        <v>13480.588448560002</v>
      </c>
      <c r="H16" s="31">
        <f t="shared" si="0"/>
        <v>2.901638087625871</v>
      </c>
      <c r="I16" s="29">
        <v>18847421.35144</v>
      </c>
      <c r="J16" s="30">
        <f t="shared" si="1"/>
        <v>18847.42135144</v>
      </c>
      <c r="K16" s="31">
        <f>J16*100/J24</f>
        <v>4.149429218107774</v>
      </c>
      <c r="L16" s="32">
        <f t="shared" si="2"/>
        <v>-5366.832902879998</v>
      </c>
      <c r="M16" s="33">
        <f t="shared" si="3"/>
        <v>-28.475157438287734</v>
      </c>
    </row>
    <row r="17" spans="1:13" s="25" customFormat="1" ht="21">
      <c r="A17" s="26" t="s">
        <v>28</v>
      </c>
      <c r="B17" s="27" t="s">
        <v>50</v>
      </c>
      <c r="C17" s="28">
        <v>8</v>
      </c>
      <c r="D17" s="28">
        <v>21976</v>
      </c>
      <c r="E17" s="28">
        <v>205</v>
      </c>
      <c r="F17" s="29">
        <v>11401637.585719999</v>
      </c>
      <c r="G17" s="30">
        <v>11401.637585719998</v>
      </c>
      <c r="H17" s="31">
        <f t="shared" si="0"/>
        <v>2.454152947868222</v>
      </c>
      <c r="I17" s="29">
        <v>11144228.985099997</v>
      </c>
      <c r="J17" s="30">
        <f t="shared" si="1"/>
        <v>11144.228985099997</v>
      </c>
      <c r="K17" s="31">
        <f>J17*100/J24</f>
        <v>2.453502179518284</v>
      </c>
      <c r="L17" s="32">
        <f t="shared" si="2"/>
        <v>257.4086006200014</v>
      </c>
      <c r="M17" s="33">
        <f t="shared" si="3"/>
        <v>2.3097928171088427</v>
      </c>
    </row>
    <row r="18" spans="1:13" s="25" customFormat="1" ht="21">
      <c r="A18" s="26" t="s">
        <v>30</v>
      </c>
      <c r="B18" s="27" t="s">
        <v>53</v>
      </c>
      <c r="C18" s="28">
        <v>34</v>
      </c>
      <c r="D18" s="28">
        <v>70195</v>
      </c>
      <c r="E18" s="28">
        <v>482</v>
      </c>
      <c r="F18" s="29">
        <v>10178622.51187</v>
      </c>
      <c r="G18" s="30">
        <v>10178.62251187</v>
      </c>
      <c r="H18" s="31">
        <f t="shared" si="0"/>
        <v>2.190904267473799</v>
      </c>
      <c r="I18" s="29">
        <v>10032406.3156</v>
      </c>
      <c r="J18" s="30">
        <f t="shared" si="1"/>
        <v>10032.406315600001</v>
      </c>
      <c r="K18" s="31">
        <f>J18*100/J24</f>
        <v>2.208724425354827</v>
      </c>
      <c r="L18" s="32">
        <f t="shared" si="2"/>
        <v>146.21619626999927</v>
      </c>
      <c r="M18" s="33">
        <f t="shared" si="3"/>
        <v>1.4574389400740158</v>
      </c>
    </row>
    <row r="19" spans="1:13" s="25" customFormat="1" ht="21">
      <c r="A19" s="26" t="s">
        <v>32</v>
      </c>
      <c r="B19" s="27" t="s">
        <v>47</v>
      </c>
      <c r="C19" s="28">
        <v>9</v>
      </c>
      <c r="D19" s="28">
        <v>26589</v>
      </c>
      <c r="E19" s="28">
        <v>19</v>
      </c>
      <c r="F19" s="29">
        <v>6177325.17313</v>
      </c>
      <c r="G19" s="30">
        <v>6177.32517313</v>
      </c>
      <c r="H19" s="31">
        <f t="shared" si="0"/>
        <v>1.3296424017690982</v>
      </c>
      <c r="I19" s="29">
        <v>6065649.30571</v>
      </c>
      <c r="J19" s="30">
        <f t="shared" si="1"/>
        <v>6065.64930571</v>
      </c>
      <c r="K19" s="31">
        <f>J19*100/J24</f>
        <v>1.335407214949605</v>
      </c>
      <c r="L19" s="32">
        <f t="shared" si="2"/>
        <v>111.67586742000003</v>
      </c>
      <c r="M19" s="33">
        <f t="shared" si="3"/>
        <v>1.841119751431592</v>
      </c>
    </row>
    <row r="20" spans="1:13" s="25" customFormat="1" ht="21">
      <c r="A20" s="26" t="s">
        <v>34</v>
      </c>
      <c r="B20" s="27" t="s">
        <v>41</v>
      </c>
      <c r="C20" s="28">
        <v>4</v>
      </c>
      <c r="D20" s="28">
        <v>8870</v>
      </c>
      <c r="E20" s="28">
        <v>6</v>
      </c>
      <c r="F20" s="29">
        <v>5123618.89886</v>
      </c>
      <c r="G20" s="30">
        <v>5123.61889886</v>
      </c>
      <c r="H20" s="31">
        <f t="shared" si="0"/>
        <v>1.1028367048027479</v>
      </c>
      <c r="I20" s="29">
        <v>5011999.29285</v>
      </c>
      <c r="J20" s="30">
        <f t="shared" si="1"/>
        <v>5011.99929285</v>
      </c>
      <c r="K20" s="31">
        <f>J20*100/J24</f>
        <v>1.103436694022779</v>
      </c>
      <c r="L20" s="32">
        <f t="shared" si="2"/>
        <v>111.6196060100001</v>
      </c>
      <c r="M20" s="33">
        <f t="shared" si="3"/>
        <v>2.2270475211206433</v>
      </c>
    </row>
    <row r="21" spans="1:13" s="25" customFormat="1" ht="21">
      <c r="A21" s="26" t="s">
        <v>36</v>
      </c>
      <c r="B21" s="27" t="s">
        <v>43</v>
      </c>
      <c r="C21" s="28">
        <v>29</v>
      </c>
      <c r="D21" s="28">
        <v>42307</v>
      </c>
      <c r="E21" s="28">
        <v>293</v>
      </c>
      <c r="F21" s="29">
        <v>4146540.48477</v>
      </c>
      <c r="G21" s="30">
        <v>4146.54048477</v>
      </c>
      <c r="H21" s="31">
        <f t="shared" si="0"/>
        <v>0.8925248217763453</v>
      </c>
      <c r="I21" s="29">
        <v>4051224.65172</v>
      </c>
      <c r="J21" s="30">
        <f t="shared" si="1"/>
        <v>4051.22465172</v>
      </c>
      <c r="K21" s="31">
        <f>J21*100/J24</f>
        <v>0.8919135209804765</v>
      </c>
      <c r="L21" s="32">
        <f t="shared" si="2"/>
        <v>95.31583305000004</v>
      </c>
      <c r="M21" s="33">
        <f t="shared" si="3"/>
        <v>2.3527659225101836</v>
      </c>
    </row>
    <row r="22" spans="1:13" s="25" customFormat="1" ht="21">
      <c r="A22" s="26" t="s">
        <v>37</v>
      </c>
      <c r="B22" s="27" t="s">
        <v>51</v>
      </c>
      <c r="C22" s="28">
        <v>21</v>
      </c>
      <c r="D22" s="28">
        <v>34455</v>
      </c>
      <c r="E22" s="28">
        <v>278</v>
      </c>
      <c r="F22" s="29">
        <v>3851602.7290099994</v>
      </c>
      <c r="G22" s="30">
        <v>3851.6027290099996</v>
      </c>
      <c r="H22" s="31">
        <f t="shared" si="0"/>
        <v>0.829040751414155</v>
      </c>
      <c r="I22" s="29">
        <v>3760059.0897999993</v>
      </c>
      <c r="J22" s="30">
        <f t="shared" si="1"/>
        <v>3760.059089799999</v>
      </c>
      <c r="K22" s="31">
        <f>J22*100/J24</f>
        <v>0.8278108054201161</v>
      </c>
      <c r="L22" s="32">
        <f t="shared" si="2"/>
        <v>91.54363921000049</v>
      </c>
      <c r="M22" s="33">
        <f t="shared" si="3"/>
        <v>2.4346329944211003</v>
      </c>
    </row>
    <row r="23" spans="1:13" s="37" customFormat="1" ht="21">
      <c r="A23" s="26" t="s">
        <v>38</v>
      </c>
      <c r="B23" s="27" t="s">
        <v>39</v>
      </c>
      <c r="C23" s="28">
        <v>1</v>
      </c>
      <c r="D23" s="28">
        <v>28882</v>
      </c>
      <c r="E23" s="28">
        <v>2</v>
      </c>
      <c r="F23" s="29">
        <v>1377103.6231499999</v>
      </c>
      <c r="G23" s="30">
        <v>1377.10362315</v>
      </c>
      <c r="H23" s="31">
        <f t="shared" si="0"/>
        <v>0.296415571084841</v>
      </c>
      <c r="I23" s="29">
        <v>1319735.02585</v>
      </c>
      <c r="J23" s="30">
        <f t="shared" si="1"/>
        <v>1319.73502585</v>
      </c>
      <c r="K23" s="31">
        <f>J23*100/J24</f>
        <v>0.29055152820700403</v>
      </c>
      <c r="L23" s="32">
        <f t="shared" si="2"/>
        <v>57.36859729999992</v>
      </c>
      <c r="M23" s="33">
        <f t="shared" si="3"/>
        <v>4.346978459789729</v>
      </c>
    </row>
    <row r="24" spans="1:14" s="25" customFormat="1" ht="24" thickBot="1">
      <c r="A24" s="65" t="s">
        <v>44</v>
      </c>
      <c r="B24" s="66"/>
      <c r="C24" s="38">
        <f aca="true" t="shared" si="4" ref="C24:L24">SUM(C7:C23)</f>
        <v>514</v>
      </c>
      <c r="D24" s="38">
        <f t="shared" si="4"/>
        <v>1996042</v>
      </c>
      <c r="E24" s="38">
        <f t="shared" si="4"/>
        <v>9521</v>
      </c>
      <c r="F24" s="39">
        <f t="shared" si="4"/>
        <v>464585452.8188199</v>
      </c>
      <c r="G24" s="40">
        <f t="shared" si="4"/>
        <v>464585.45281882</v>
      </c>
      <c r="H24" s="49">
        <f t="shared" si="4"/>
        <v>99.99999999999999</v>
      </c>
      <c r="I24" s="50">
        <f t="shared" si="4"/>
        <v>454217203.39730996</v>
      </c>
      <c r="J24" s="49">
        <f t="shared" si="4"/>
        <v>454217.20339731</v>
      </c>
      <c r="K24" s="49">
        <f t="shared" si="4"/>
        <v>100.00000000000001</v>
      </c>
      <c r="L24" s="51">
        <f t="shared" si="4"/>
        <v>10368.249421509945</v>
      </c>
      <c r="M24" s="52">
        <f t="shared" si="3"/>
        <v>2.2826633038028494</v>
      </c>
      <c r="N24" s="41"/>
    </row>
    <row r="25" spans="2:9" ht="21">
      <c r="B25" s="42" t="s">
        <v>45</v>
      </c>
      <c r="I25" s="60"/>
    </row>
    <row r="26" spans="2:10" ht="21">
      <c r="B26" s="42" t="s">
        <v>46</v>
      </c>
      <c r="C26" s="57"/>
      <c r="D26" s="58"/>
      <c r="J26" s="43"/>
    </row>
    <row r="27" spans="2:12" ht="21">
      <c r="B27" s="42" t="s">
        <v>80</v>
      </c>
      <c r="D27" s="59"/>
      <c r="F27" s="44"/>
      <c r="G27" s="1"/>
      <c r="H27" s="44"/>
      <c r="I27" s="55"/>
      <c r="J27" s="44"/>
      <c r="L27" s="53"/>
    </row>
    <row r="28" spans="2:10" ht="20.25">
      <c r="B28" s="57"/>
      <c r="F28" s="1"/>
      <c r="G28" s="1"/>
      <c r="I28" s="1"/>
      <c r="J28" s="1"/>
    </row>
    <row r="30" spans="6:10" ht="20.25">
      <c r="F30" s="1"/>
      <c r="G30" s="1"/>
      <c r="I30" s="1"/>
      <c r="J30" s="1"/>
    </row>
    <row r="31" spans="6:10" ht="20.25">
      <c r="F31" s="1"/>
      <c r="G31" s="1"/>
      <c r="I31" s="1"/>
      <c r="J31" s="1"/>
    </row>
    <row r="32" spans="2:10" ht="20.25">
      <c r="B32" s="57"/>
      <c r="F32" s="1"/>
      <c r="G32" s="1"/>
      <c r="I32" s="1"/>
      <c r="J32" s="1"/>
    </row>
    <row r="33" spans="6:10" ht="20.25">
      <c r="F33" s="1"/>
      <c r="G33" s="1"/>
      <c r="I33" s="1"/>
      <c r="J33" s="1"/>
    </row>
    <row r="34" spans="6:10" ht="20.25">
      <c r="F34" s="1"/>
      <c r="G34" s="1"/>
      <c r="I34" s="1"/>
      <c r="J34" s="1"/>
    </row>
    <row r="35" spans="6:10" ht="20.25">
      <c r="F35" s="1"/>
      <c r="G35" s="1"/>
      <c r="I35" s="1"/>
      <c r="J35" s="1"/>
    </row>
    <row r="36" spans="6:10" ht="20.25">
      <c r="F36" s="1"/>
      <c r="G36" s="1"/>
      <c r="I36" s="1"/>
      <c r="J36" s="1"/>
    </row>
    <row r="37" spans="6:10" ht="20.25">
      <c r="F37" s="1"/>
      <c r="G37" s="1"/>
      <c r="I37" s="1"/>
      <c r="J37" s="1"/>
    </row>
    <row r="38" spans="6:10" ht="20.25">
      <c r="F38" s="1"/>
      <c r="G38" s="1"/>
      <c r="I38" s="1"/>
      <c r="J38" s="1"/>
    </row>
    <row r="39" spans="6:10" ht="20.25">
      <c r="F39" s="1"/>
      <c r="G39" s="1"/>
      <c r="I39" s="1"/>
      <c r="J39" s="1"/>
    </row>
  </sheetData>
  <mergeCells count="10">
    <mergeCell ref="A1:M1"/>
    <mergeCell ref="A2:M2"/>
    <mergeCell ref="A24:B24"/>
    <mergeCell ref="L5:M5"/>
    <mergeCell ref="G5:H5"/>
    <mergeCell ref="J4:K4"/>
    <mergeCell ref="J5:K5"/>
    <mergeCell ref="A5:B5"/>
    <mergeCell ref="L4:M4"/>
    <mergeCell ref="G4:H4"/>
  </mergeCells>
  <printOptions horizontalCentered="1"/>
  <pageMargins left="0.1968503937007874" right="0.2362204724409449" top="0.17" bottom="0.16" header="0.17" footer="0.16"/>
  <pageSetup fitToHeight="1" fitToWidth="1" horizontalDpi="600" verticalDpi="600" orientation="landscape" paperSize="9" scale="86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AIMC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AIMCIT</dc:creator>
  <cp:keywords/>
  <dc:description/>
  <cp:lastModifiedBy>AIMC</cp:lastModifiedBy>
  <cp:lastPrinted>2007-08-30T07:37:36Z</cp:lastPrinted>
  <dcterms:created xsi:type="dcterms:W3CDTF">2004-03-01T02:06:06Z</dcterms:created>
  <dcterms:modified xsi:type="dcterms:W3CDTF">2009-04-03T09:28:59Z</dcterms:modified>
  <cp:category/>
  <cp:version/>
  <cp:contentType/>
  <cp:contentStatus/>
</cp:coreProperties>
</file>