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95" windowWidth="15330" windowHeight="2910" tabRatio="530" activeTab="12"/>
  </bookViews>
  <sheets>
    <sheet name="ธ.ค.48" sheetId="1" r:id="rId1"/>
    <sheet name="ม.ค." sheetId="2" r:id="rId2"/>
    <sheet name="ก.พ." sheetId="3" r:id="rId3"/>
    <sheet name="มี.ค" sheetId="4" r:id="rId4"/>
    <sheet name="เม.ย" sheetId="5" r:id="rId5"/>
    <sheet name="พ.ค" sheetId="6" r:id="rId6"/>
    <sheet name="มิ.ย" sheetId="7" r:id="rId7"/>
    <sheet name="ก.ค" sheetId="8" r:id="rId8"/>
    <sheet name="ส.ค" sheetId="9" r:id="rId9"/>
    <sheet name="ก.ย" sheetId="10" r:id="rId10"/>
    <sheet name="ต.ค" sheetId="11" r:id="rId11"/>
    <sheet name="พ.ย" sheetId="12" r:id="rId12"/>
    <sheet name="ธ.ค" sheetId="13" r:id="rId13"/>
  </sheets>
  <externalReferences>
    <externalReference r:id="rId16"/>
  </externalReferences>
  <definedNames>
    <definedName name="_xlnm.Print_Area" localSheetId="7">'ก.ค'!$A$1:$M$32</definedName>
    <definedName name="_xlnm.Print_Area" localSheetId="9">'ก.ย'!$A$1:$M$32</definedName>
    <definedName name="_xlnm.Print_Area" localSheetId="10">'ต.ค'!$A$1:$M$32</definedName>
    <definedName name="_xlnm.Print_Area" localSheetId="12">'ธ.ค'!$A$1:$M$32</definedName>
    <definedName name="_xlnm.Print_Area" localSheetId="5">'พ.ค'!$A$1:$M$32</definedName>
    <definedName name="_xlnm.Print_Area" localSheetId="11">'พ.ย'!$A$1:$M$32</definedName>
    <definedName name="_xlnm.Print_Area" localSheetId="6">'มิ.ย'!$A$1:$M$32</definedName>
    <definedName name="_xlnm.Print_Area" localSheetId="4">'เม.ย'!$A$1:$M$32</definedName>
    <definedName name="_xlnm.Print_Area" localSheetId="8">'ส.ค'!$A$1:$M$32</definedName>
  </definedNames>
  <calcPr fullCalcOnLoad="1"/>
</workbook>
</file>

<file path=xl/sharedStrings.xml><?xml version="1.0" encoding="utf-8"?>
<sst xmlns="http://schemas.openxmlformats.org/spreadsheetml/2006/main" count="925" uniqueCount="101">
  <si>
    <t>รายงานแสดงการจัดการกองทุนแยกตามรายบริษัทจัดการ</t>
  </si>
  <si>
    <t>จำนวน</t>
  </si>
  <si>
    <t>จำนวนเงินกองทุน</t>
  </si>
  <si>
    <t>บริษัทจัดการ</t>
  </si>
  <si>
    <t>กองทุน</t>
  </si>
  <si>
    <t>สมาชิก</t>
  </si>
  <si>
    <t>นายจ้าง</t>
  </si>
  <si>
    <t>เปลี่ยนแปลง</t>
  </si>
  <si>
    <t>(กองทุน)</t>
  </si>
  <si>
    <t>(ราย)</t>
  </si>
  <si>
    <t>(ล้านบาท)</t>
  </si>
  <si>
    <t>(ร้อยละ)</t>
  </si>
  <si>
    <t>1.</t>
  </si>
  <si>
    <t>บริษัทหลักทรัพย์จัดการกองทุน กรุงไทย จำกัด (มหาชน)</t>
  </si>
  <si>
    <t>2.</t>
  </si>
  <si>
    <t>บริษัทหลักทรัพย์จัดการกองทุน ทิสโก้ จำกัด</t>
  </si>
  <si>
    <t>3.</t>
  </si>
  <si>
    <t>บริษัทหลักทรัพย์จัดการกองทุน เอ็มเอฟซี จำกัด (มหาชน)</t>
  </si>
  <si>
    <t>4.</t>
  </si>
  <si>
    <t>ธนาคาร ไทยธนาคาร จำกัด (มหาชน)</t>
  </si>
  <si>
    <t>5.</t>
  </si>
  <si>
    <t>บริษัทหลักทรัพย์จัดการกองทุน กสิกรไทย จำกัด</t>
  </si>
  <si>
    <t>6.</t>
  </si>
  <si>
    <t>ธนาคาร ไทยพาณิชย์ จำกัด (มหาชน)</t>
  </si>
  <si>
    <t>7.</t>
  </si>
  <si>
    <t>ธนาคาร กรุงเทพ จำกัด (มหาชน)</t>
  </si>
  <si>
    <t>8.</t>
  </si>
  <si>
    <t>9.</t>
  </si>
  <si>
    <t>บริษัท อเมริกันอินเตอร์เนชั่นแนลแอสชัวรันส์ จำกัด</t>
  </si>
  <si>
    <t>10.</t>
  </si>
  <si>
    <t>11.</t>
  </si>
  <si>
    <t>บริษัทหลักทรัพย์จัดการกองทุน ไอเอ็นจี (ประเทศไทย) จำกัด</t>
  </si>
  <si>
    <t>12.</t>
  </si>
  <si>
    <t>บริษัทหลักทรัพย์จัดการกองทุน ไทยพาณิชย์ จำกัด</t>
  </si>
  <si>
    <t>13.</t>
  </si>
  <si>
    <t>ธนาคาร กรุงศรีอยุธยา จำกัด (มหาชน)</t>
  </si>
  <si>
    <t>14.</t>
  </si>
  <si>
    <t>ธนาคาร ทหารไทย จำกัด (มหาชน)</t>
  </si>
  <si>
    <t>15.</t>
  </si>
  <si>
    <t>บริษัท ไทยประกันชีวิต จำกัด</t>
  </si>
  <si>
    <t>16.</t>
  </si>
  <si>
    <t>17.</t>
  </si>
  <si>
    <t>บริษัทหลักทรัพย์จัดการกองทุน อเบอร์ดีน จำกัด</t>
  </si>
  <si>
    <t>18.</t>
  </si>
  <si>
    <t>บริษัทหลักทรัพย์จัดการกองทุนรวม วรรณ จำกัด</t>
  </si>
  <si>
    <t>19.</t>
  </si>
  <si>
    <t>บริษัทหลักทรัพย์จัดการกองทุน ทหารไทย จำกัด</t>
  </si>
  <si>
    <t>รวม</t>
  </si>
  <si>
    <t>ที่มา  :   บริษัทจัดการกองทุนสำรองเลี้ยงชีพ</t>
  </si>
  <si>
    <t>จัดทำโดย  :  สมาคมบริษัทจัดการลงทุน</t>
  </si>
  <si>
    <t>บริษัทหลักทรัพย์ บัวหลวง จำกัด (มหาชน)</t>
  </si>
  <si>
    <t>20.</t>
  </si>
  <si>
    <t>บริษัทหลักทรัพย์จัดการกองทุน ฟินันซ่า จำกัด</t>
  </si>
  <si>
    <t>บริษัทหลักทรัพย์จัดการกองทุน บีที จำกัด</t>
  </si>
  <si>
    <t>21.</t>
  </si>
  <si>
    <t>พฤศจิกายน 2548</t>
  </si>
  <si>
    <t>ธันวาคม  2548</t>
  </si>
  <si>
    <t>บริษัทหลักทรัพย์จัดการกองทุน ยูโอบี (ไทย) จำกัด</t>
  </si>
  <si>
    <t>วันที่เผยแพร่  :  30  มกราคม  2549</t>
  </si>
  <si>
    <t>ณ วันที่  31  ธันวาคม  2548</t>
  </si>
  <si>
    <t>ณ วันที่  31  มกราคม  2549</t>
  </si>
  <si>
    <t>มกราคม  2549</t>
  </si>
  <si>
    <t>วันที่เผยแพร่  :  27 กุมภาพันธ์ 2549</t>
  </si>
  <si>
    <t>ณ วันที่  28 กุมภาพันธ์ 2549</t>
  </si>
  <si>
    <t>กุมภาพันธ์  2549</t>
  </si>
  <si>
    <t>วันที่เผยแพร่  :  29 มีนาคม 2549</t>
  </si>
  <si>
    <t>ณ วันที่  31  มีนาคม  2549</t>
  </si>
  <si>
    <t>มีนาคม  2549</t>
  </si>
  <si>
    <t>วันที่เผยแพร่  :  27 เมษายน 2549</t>
  </si>
  <si>
    <t>บริษัทหลักทรัพย์จัดการกองทุน ธนชาต จำกัด</t>
  </si>
  <si>
    <t>ณ วันที่  30  เมษายน  2549</t>
  </si>
  <si>
    <t>เมษายน  2549</t>
  </si>
  <si>
    <t>ธนาคาร ไทยพาณิชย์ จำกัด (มหาชน) *</t>
  </si>
  <si>
    <t>* ธนาคาร ไทยพาณิชย์ จำกัด (มหาชน) ลาออกจากการเป็นสมาชิกกองทุน 1 เม.ย. 49</t>
  </si>
  <si>
    <t>วันที่เผยแพร่  :  23 มิถุนายน  2549</t>
  </si>
  <si>
    <t>ณ วันที่  31 พฤษภาคม 2549</t>
  </si>
  <si>
    <t>พฤษภาคม  2549</t>
  </si>
  <si>
    <t>วันที่เผยแพร่  :  27 มิถุนายน 2549</t>
  </si>
  <si>
    <t>* ธนาคาร ไทยพาณิชย์ จำกัด (มหาชน) โอนย้ายกองทุนไป บลจ.ไทยพาณิชย์ 1 เม.ย. 49</t>
  </si>
  <si>
    <t>ณ วันที่  30 มิถุนายน 2549</t>
  </si>
  <si>
    <t>มิถุนายน  2549</t>
  </si>
  <si>
    <t>วันที่เผยแพร่  :  28 กรกฎาคม 2549</t>
  </si>
  <si>
    <t>ณ วันที่  31 กรกฎาคม 2549</t>
  </si>
  <si>
    <t>กรกฎาคม  2549</t>
  </si>
  <si>
    <t>วันที่เผยแพร่  :  30 สิงหาคม 2549</t>
  </si>
  <si>
    <t>ณ วันที่  31 สิงหาคม  2549</t>
  </si>
  <si>
    <t>สิงหาคม  2549</t>
  </si>
  <si>
    <t>วันที่เผยแพร่  :  26 กันยายน  2549</t>
  </si>
  <si>
    <t>ณ วันที่  30 กันยายน 2549</t>
  </si>
  <si>
    <t>กันยายน 2549</t>
  </si>
  <si>
    <t>วันที่เผยแพร่  :  27 ตุลาคม 2549</t>
  </si>
  <si>
    <t>** บลจ.กรุงไทย แก้ไขจำนวนกองทุน ตั้งแต่เดือน พฤษภาคม 49 ถึง กันยายน 49</t>
  </si>
  <si>
    <t>ณ วันที่  31 ตุลาคม 2549</t>
  </si>
  <si>
    <t>ตุลาคม 2549</t>
  </si>
  <si>
    <t>วันที่เผยแพร่  :  27 พฤศจิกายน  2549</t>
  </si>
  <si>
    <t>ณ วันที่  30 พฤศจิกายน 2549</t>
  </si>
  <si>
    <t>พฤศจิกายน 2549</t>
  </si>
  <si>
    <t>วันที่เผยแพร่  :  27 ธันวาคม  2549</t>
  </si>
  <si>
    <t>ณ วันที่  31 ธันวาคม 2549</t>
  </si>
  <si>
    <t>ธันวาคม 2549</t>
  </si>
  <si>
    <t>วันที่เผยแพร่  :  26 มกราคม 2550</t>
  </si>
</sst>
</file>

<file path=xl/styles.xml><?xml version="1.0" encoding="utf-8"?>
<styleSheet xmlns="http://schemas.openxmlformats.org/spreadsheetml/2006/main">
  <numFmts count="8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\t&quot;฿&quot;#,##0_);\(\t&quot;฿&quot;#,##0\)"/>
    <numFmt numFmtId="195" formatCode="\t&quot;฿&quot;#,##0_);[Red]\(\t&quot;฿&quot;#,##0\)"/>
    <numFmt numFmtId="196" formatCode="\t&quot;฿&quot;#,##0.00_);\(\t&quot;฿&quot;#,##0.00\)"/>
    <numFmt numFmtId="197" formatCode="\t&quot;฿&quot;#,##0.00_);[Red]\(\t&quot;฿&quot;#,##0.00\)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_-* #,##0_-;\-* #,##0_-;_-* &quot;-&quot;??_-;_-@_-"/>
    <numFmt numFmtId="202" formatCode="0.0000"/>
    <numFmt numFmtId="203" formatCode="0.000"/>
    <numFmt numFmtId="204" formatCode="0.0"/>
    <numFmt numFmtId="205" formatCode="#,##0.00_ ;\-#,##0.00\ "/>
    <numFmt numFmtId="206" formatCode="0.00_ ;[Red]\-0.00\ "/>
    <numFmt numFmtId="207" formatCode="#,##0.00_ ;[Red]\-#,##0.00\ "/>
    <numFmt numFmtId="208" formatCode="_-[$$-C09]* #,##0.00_-;\-[$$-C09]* #,##0.00_-;_-[$$-C09]* &quot;-&quot;??_-;_-@_-"/>
    <numFmt numFmtId="209" formatCode="#,##0.00;[Red]\(#,##0.00\)"/>
    <numFmt numFmtId="210" formatCode="#,##0.000_);[Red]\(#,##0.000\)"/>
    <numFmt numFmtId="211" formatCode="\t&quot;฿&quot;#,##0.00_);[Red]\(#,##0.00\)"/>
    <numFmt numFmtId="212" formatCode="&quot;฿&quot;#,##0.00;[Red]\-#,##0.00"/>
    <numFmt numFmtId="213" formatCode="#,##0.0_);[Red]\(#,##0.0\)"/>
    <numFmt numFmtId="214" formatCode="0.00000000"/>
    <numFmt numFmtId="215" formatCode="#,##0.00_ ;[Red]\(#,##0.00\)"/>
    <numFmt numFmtId="216" formatCode="#,##0_);[Red]\(#,##0\)"/>
    <numFmt numFmtId="217" formatCode="#,##0.00_);[Red]\(#,##0.00\)"/>
    <numFmt numFmtId="218" formatCode="t&quot;฿&quot;#,##0.00_);[Red]\(#,##0.00\)"/>
    <numFmt numFmtId="219" formatCode="#,##0.0000_);[Red]\(#,##0.0000\)"/>
    <numFmt numFmtId="220" formatCode="#,##0.0_ ;[Red]\-#,##0.0\ "/>
    <numFmt numFmtId="221" formatCode="#,##0_ ;[Red]\-#,##0\ "/>
    <numFmt numFmtId="222" formatCode="_-* #,##0.00_-;\-* #,##0.00_-;_-* &quot;&quot;??_-;_-@_-"/>
    <numFmt numFmtId="223" formatCode="ดดดด\ yy"/>
    <numFmt numFmtId="224" formatCode="0.00000"/>
    <numFmt numFmtId="225" formatCode="_-* #,##0.000_-;\-* #,##0.000_-;_-* &quot;&quot;??_-;_-@_-"/>
    <numFmt numFmtId="226" formatCode="_-* #,##0.0000_-;\-* #,##0.0000_-;_-* &quot;&quot;??_-;_-@_-"/>
    <numFmt numFmtId="227" formatCode="_-* #,##0.00000_-;\-* #,##0.00000_-;_-* &quot;&quot;??_-;_-@_-"/>
    <numFmt numFmtId="228" formatCode="_-* #,##0.000000_-;\-* #,##0.000000_-;_-* &quot;&quot;??_-;_-@_-"/>
    <numFmt numFmtId="229" formatCode="_-* #,##0.0000000_-;\-* #,##0.0000000_-;_-* &quot;&quot;??_-;_-@_-"/>
    <numFmt numFmtId="230" formatCode="_-* #,##0.00000000_-;\-* #,##0.00000000_-;_-* &quot;&quot;??_-;_-@_-"/>
    <numFmt numFmtId="231" formatCode="_-* #,##0.000000000_-;\-* #,##0.000000000_-;_-* &quot;&quot;??_-;_-@_-"/>
    <numFmt numFmtId="232" formatCode="_*\ #,##0.000000000_-;\-* #,##0.000000000_-;_-* &quot;&quot;??_-;_-@_-"/>
    <numFmt numFmtId="233" formatCode="_-* #,##0.000000000_-;\-* #,##0.000000000_-;_-* &quot;&quot;??_-"/>
    <numFmt numFmtId="234" formatCode="_-* #,##0.00000_-;\-* #,##0.00000_-;_-* &quot;-&quot;??_-;_-@_-"/>
    <numFmt numFmtId="235" formatCode="_-* #,##0.000000_-;\-* #,##0.000000_-;_-* &quot;-&quot;??_-;_-@_-"/>
    <numFmt numFmtId="236" formatCode="_-* #,##0.0000000_-;\-* #,##0.0000000_-;_-* &quot;-&quot;??_-;_-@_-"/>
    <numFmt numFmtId="237" formatCode="_-* #,##0.00000000_-;\-* #,##0.00000000_-;_-* &quot;-&quot;??_-;_-@_-"/>
    <numFmt numFmtId="238" formatCode="_-* #,##0.000000000_-;\-* #,##0.000000000_-;_-* &quot;-&quot;??_-;_-@_-"/>
    <numFmt numFmtId="239" formatCode="0.0000000"/>
    <numFmt numFmtId="240" formatCode="0.000000"/>
    <numFmt numFmtId="241" formatCode="[Red]\-#,##0.00"/>
    <numFmt numFmtId="242" formatCode="#,###.00\);[Red]\(#,##0\)"/>
    <numFmt numFmtId="243" formatCode="\t&quot;฿&quot;#,##0_);[Red]\(#,##0.00\)"/>
    <numFmt numFmtId="244" formatCode="#,###.00;[Red]\(#,###.00\)"/>
    <numFmt numFmtId="245" formatCode="#,##0.000;[Red]\-#,##0.000"/>
    <numFmt numFmtId="246" formatCode="#,##0.00;[Red]#,##0.00"/>
    <numFmt numFmtId="247" formatCode="#,##0.000_ ;[Red]\-#,##0.000\ "/>
    <numFmt numFmtId="248" formatCode="#,##0.0000_ ;[Red]\-#,##0.0000\ "/>
    <numFmt numFmtId="249" formatCode="#,##0.00000_ ;[Red]\-#,##0.00000\ "/>
    <numFmt numFmtId="250" formatCode="#,##0.000000_ ;[Red]\-#,##0.000000\ "/>
    <numFmt numFmtId="251" formatCode="#,##0.0000000_ ;[Red]\-#,##0.0000000\ "/>
    <numFmt numFmtId="252" formatCode="#,##0.00000000_ ;[Red]\-#,##0.00000000\ "/>
    <numFmt numFmtId="253" formatCode="#,##0.000000000_ ;[Red]\-#,##0.000000000\ "/>
    <numFmt numFmtId="254" formatCode="#,##0.0000000000_ ;[Red]\-#,##0.0000000000\ "/>
    <numFmt numFmtId="255" formatCode="#,##0.00000000000_ ;[Red]\-#,##0.00000000000\ "/>
    <numFmt numFmtId="256" formatCode="###,0_.00\);[Red]\(#,##0.00\)"/>
    <numFmt numFmtId="257" formatCode="###,0_.00;[Red]\(#,##0.00\)"/>
  </numFmts>
  <fonts count="1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8"/>
      <name val="FreesiaUPC"/>
      <family val="2"/>
    </font>
    <font>
      <sz val="14"/>
      <name val="FreesiaUPC"/>
      <family val="2"/>
    </font>
    <font>
      <sz val="14"/>
      <color indexed="53"/>
      <name val="FreesiaUPC"/>
      <family val="2"/>
    </font>
    <font>
      <b/>
      <sz val="14"/>
      <name val="FreesiaUPC"/>
      <family val="2"/>
    </font>
    <font>
      <b/>
      <sz val="14"/>
      <color indexed="53"/>
      <name val="FreesiaUPC"/>
      <family val="2"/>
    </font>
    <font>
      <sz val="15"/>
      <name val="FreesiaUPC"/>
      <family val="2"/>
    </font>
    <font>
      <sz val="15"/>
      <color indexed="53"/>
      <name val="FreesiaUPC"/>
      <family val="2"/>
    </font>
    <font>
      <b/>
      <sz val="16"/>
      <name val="FreesiaUPC"/>
      <family val="2"/>
    </font>
    <font>
      <b/>
      <sz val="15"/>
      <name val="FreesiaUPC"/>
      <family val="2"/>
    </font>
    <font>
      <b/>
      <sz val="15"/>
      <color indexed="53"/>
      <name val="FreesiaUPC"/>
      <family val="2"/>
    </font>
    <font>
      <sz val="14"/>
      <color indexed="10"/>
      <name val="FreesiaUPC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3" fontId="4" fillId="0" borderId="0" xfId="15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 quotePrefix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01" fontId="6" fillId="0" borderId="9" xfId="15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Fill="1" applyBorder="1" applyAlignment="1" quotePrefix="1">
      <alignment horizontal="right"/>
    </xf>
    <xf numFmtId="0" fontId="4" fillId="0" borderId="13" xfId="0" applyFont="1" applyFill="1" applyBorder="1" applyAlignment="1">
      <alignment/>
    </xf>
    <xf numFmtId="201" fontId="8" fillId="0" borderId="14" xfId="15" applyNumberFormat="1" applyFont="1" applyFill="1" applyBorder="1" applyAlignment="1">
      <alignment/>
    </xf>
    <xf numFmtId="43" fontId="9" fillId="0" borderId="14" xfId="15" applyNumberFormat="1" applyFont="1" applyFill="1" applyBorder="1" applyAlignment="1">
      <alignment/>
    </xf>
    <xf numFmtId="43" fontId="8" fillId="0" borderId="14" xfId="15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15" fontId="8" fillId="0" borderId="14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 quotePrefix="1">
      <alignment horizontal="right"/>
    </xf>
    <xf numFmtId="0" fontId="4" fillId="0" borderId="16" xfId="0" applyFont="1" applyFill="1" applyBorder="1" applyAlignment="1">
      <alignment/>
    </xf>
    <xf numFmtId="201" fontId="8" fillId="0" borderId="17" xfId="15" applyNumberFormat="1" applyFont="1" applyFill="1" applyBorder="1" applyAlignment="1">
      <alignment/>
    </xf>
    <xf numFmtId="43" fontId="9" fillId="0" borderId="17" xfId="15" applyNumberFormat="1" applyFont="1" applyFill="1" applyBorder="1" applyAlignment="1">
      <alignment/>
    </xf>
    <xf numFmtId="43" fontId="8" fillId="0" borderId="17" xfId="15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215" fontId="8" fillId="0" borderId="17" xfId="15" applyNumberFormat="1" applyFont="1" applyFill="1" applyBorder="1" applyAlignment="1">
      <alignment/>
    </xf>
    <xf numFmtId="215" fontId="8" fillId="0" borderId="18" xfId="0" applyNumberFormat="1" applyFont="1" applyFill="1" applyBorder="1" applyAlignment="1">
      <alignment/>
    </xf>
    <xf numFmtId="201" fontId="8" fillId="0" borderId="19" xfId="15" applyNumberFormat="1" applyFont="1" applyFill="1" applyBorder="1" applyAlignment="1">
      <alignment/>
    </xf>
    <xf numFmtId="43" fontId="9" fillId="0" borderId="19" xfId="15" applyNumberFormat="1" applyFont="1" applyFill="1" applyBorder="1" applyAlignment="1">
      <alignment/>
    </xf>
    <xf numFmtId="43" fontId="8" fillId="0" borderId="19" xfId="15" applyFont="1" applyFill="1" applyBorder="1" applyAlignment="1">
      <alignment/>
    </xf>
    <xf numFmtId="0" fontId="4" fillId="0" borderId="0" xfId="0" applyFont="1" applyFill="1" applyBorder="1" applyAlignment="1">
      <alignment/>
    </xf>
    <xf numFmtId="201" fontId="11" fillId="0" borderId="9" xfId="15" applyNumberFormat="1" applyFont="1" applyFill="1" applyBorder="1" applyAlignment="1">
      <alignment/>
    </xf>
    <xf numFmtId="43" fontId="12" fillId="0" borderId="9" xfId="15" applyFont="1" applyFill="1" applyBorder="1" applyAlignment="1">
      <alignment/>
    </xf>
    <xf numFmtId="43" fontId="11" fillId="0" borderId="9" xfId="15" applyFont="1" applyFill="1" applyBorder="1" applyAlignment="1">
      <alignment/>
    </xf>
    <xf numFmtId="215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4" fillId="0" borderId="0" xfId="15" applyNumberFormat="1" applyFont="1" applyAlignment="1">
      <alignment/>
    </xf>
    <xf numFmtId="201" fontId="4" fillId="0" borderId="0" xfId="15" applyNumberFormat="1" applyFont="1" applyAlignment="1">
      <alignment/>
    </xf>
    <xf numFmtId="0" fontId="4" fillId="0" borderId="20" xfId="0" applyFont="1" applyFill="1" applyBorder="1" applyAlignment="1" quotePrefix="1">
      <alignment horizontal="right"/>
    </xf>
    <xf numFmtId="2" fontId="8" fillId="0" borderId="21" xfId="0" applyNumberFormat="1" applyFont="1" applyFill="1" applyBorder="1" applyAlignment="1">
      <alignment/>
    </xf>
    <xf numFmtId="43" fontId="9" fillId="0" borderId="21" xfId="15" applyNumberFormat="1" applyFont="1" applyFill="1" applyBorder="1" applyAlignment="1">
      <alignment/>
    </xf>
    <xf numFmtId="43" fontId="8" fillId="0" borderId="21" xfId="15" applyFont="1" applyFill="1" applyBorder="1" applyAlignment="1">
      <alignment/>
    </xf>
    <xf numFmtId="215" fontId="8" fillId="0" borderId="22" xfId="0" applyNumberFormat="1" applyFont="1" applyFill="1" applyBorder="1" applyAlignment="1">
      <alignment/>
    </xf>
    <xf numFmtId="43" fontId="11" fillId="0" borderId="10" xfId="15" applyFont="1" applyFill="1" applyBorder="1" applyAlignment="1">
      <alignment/>
    </xf>
    <xf numFmtId="43" fontId="12" fillId="0" borderId="10" xfId="15" applyFont="1" applyFill="1" applyBorder="1" applyAlignment="1">
      <alignment/>
    </xf>
    <xf numFmtId="215" fontId="11" fillId="0" borderId="10" xfId="15" applyNumberFormat="1" applyFont="1" applyFill="1" applyBorder="1" applyAlignment="1">
      <alignment/>
    </xf>
    <xf numFmtId="215" fontId="11" fillId="0" borderId="11" xfId="15" applyNumberFormat="1" applyFont="1" applyFill="1" applyBorder="1" applyAlignment="1">
      <alignment/>
    </xf>
    <xf numFmtId="43" fontId="4" fillId="0" borderId="0" xfId="15" applyNumberFormat="1" applyFont="1" applyAlignment="1">
      <alignment/>
    </xf>
    <xf numFmtId="201" fontId="8" fillId="0" borderId="21" xfId="15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17" fontId="7" fillId="0" borderId="6" xfId="0" applyNumberFormat="1" applyFont="1" applyBorder="1" applyAlignment="1" quotePrefix="1">
      <alignment horizontal="center"/>
    </xf>
    <xf numFmtId="0" fontId="13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10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" xfId="0" applyBorder="1" applyAlignment="1">
      <alignment/>
    </xf>
    <xf numFmtId="17" fontId="6" fillId="0" borderId="6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6" fillId="0" borderId="23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" xfId="0" applyBorder="1" applyAlignment="1">
      <alignment/>
    </xf>
    <xf numFmtId="0" fontId="0" fillId="0" borderId="28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\Provident%20Fund\2006\PVD%20Report-12-06%20(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จัดการ"/>
      <sheetName val="รายบริษัท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zoomScaleSheetLayoutView="75" workbookViewId="0" topLeftCell="A4">
      <selection activeCell="B23" sqref="B23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69"/>
      <c r="I4" s="8" t="s">
        <v>2</v>
      </c>
      <c r="J4" s="67" t="s">
        <v>2</v>
      </c>
      <c r="K4" s="69"/>
      <c r="L4" s="67" t="s">
        <v>2</v>
      </c>
      <c r="M4" s="68"/>
    </row>
    <row r="5" spans="1:13" ht="21.75" customHeight="1">
      <c r="A5" s="61" t="s">
        <v>3</v>
      </c>
      <c r="B5" s="62"/>
      <c r="C5" s="9" t="s">
        <v>4</v>
      </c>
      <c r="D5" s="9" t="s">
        <v>5</v>
      </c>
      <c r="E5" s="9" t="s">
        <v>6</v>
      </c>
      <c r="F5" s="10" t="s">
        <v>56</v>
      </c>
      <c r="G5" s="70" t="str">
        <f>F5</f>
        <v>ธันวาคม  2548</v>
      </c>
      <c r="H5" s="71"/>
      <c r="I5" s="10" t="s">
        <v>55</v>
      </c>
      <c r="J5" s="70" t="str">
        <f>I5</f>
        <v>พฤศจิกายน 2548</v>
      </c>
      <c r="K5" s="71"/>
      <c r="L5" s="65" t="s">
        <v>7</v>
      </c>
      <c r="M5" s="66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32</v>
      </c>
      <c r="D7" s="21">
        <v>116887</v>
      </c>
      <c r="E7" s="21">
        <v>200</v>
      </c>
      <c r="F7" s="22">
        <v>66476127.24948999</v>
      </c>
      <c r="G7" s="23">
        <f aca="true" t="shared" si="0" ref="G7:G27">F7/1000</f>
        <v>66476.12724948999</v>
      </c>
      <c r="H7" s="24">
        <f aca="true" t="shared" si="1" ref="H7:H27">G7*100/$G$28</f>
        <v>19.21853361282072</v>
      </c>
      <c r="I7" s="22">
        <v>63571662.820319995</v>
      </c>
      <c r="J7" s="23">
        <f aca="true" t="shared" si="2" ref="J7:J27">I7/1000</f>
        <v>63571.662820319994</v>
      </c>
      <c r="K7" s="24">
        <f>J7*100/J28</f>
        <v>19.31057547856816</v>
      </c>
      <c r="L7" s="25">
        <f aca="true" t="shared" si="3" ref="L7:L27">G7-J7</f>
        <v>2904.464429169995</v>
      </c>
      <c r="M7" s="34">
        <f aca="true" t="shared" si="4" ref="M7:M25">L7*100/J7</f>
        <v>4.568803615188141</v>
      </c>
    </row>
    <row r="8" spans="1:13" s="26" customFormat="1" ht="21">
      <c r="A8" s="27" t="s">
        <v>14</v>
      </c>
      <c r="B8" s="28" t="s">
        <v>15</v>
      </c>
      <c r="C8" s="29">
        <v>58</v>
      </c>
      <c r="D8" s="29">
        <v>300262</v>
      </c>
      <c r="E8" s="29">
        <v>1671</v>
      </c>
      <c r="F8" s="30">
        <v>50889152.24989999</v>
      </c>
      <c r="G8" s="31">
        <f t="shared" si="0"/>
        <v>50889.15224989999</v>
      </c>
      <c r="H8" s="32">
        <f t="shared" si="1"/>
        <v>14.712272262373071</v>
      </c>
      <c r="I8" s="30">
        <v>49002087.791659996</v>
      </c>
      <c r="J8" s="31">
        <f t="shared" si="2"/>
        <v>49002.08779165999</v>
      </c>
      <c r="K8" s="32">
        <f>J8*100/J28</f>
        <v>14.88491055492436</v>
      </c>
      <c r="L8" s="33">
        <f t="shared" si="3"/>
        <v>1887.0644582399982</v>
      </c>
      <c r="M8" s="34">
        <f t="shared" si="4"/>
        <v>3.8509878727272735</v>
      </c>
    </row>
    <row r="9" spans="1:13" s="26" customFormat="1" ht="21">
      <c r="A9" s="27" t="s">
        <v>16</v>
      </c>
      <c r="B9" s="28" t="s">
        <v>17</v>
      </c>
      <c r="C9" s="29">
        <v>40</v>
      </c>
      <c r="D9" s="29">
        <v>131496</v>
      </c>
      <c r="E9" s="29">
        <v>442</v>
      </c>
      <c r="F9" s="30">
        <v>41120701.14139</v>
      </c>
      <c r="G9" s="31">
        <f t="shared" si="0"/>
        <v>41120.70114139</v>
      </c>
      <c r="H9" s="32">
        <f t="shared" si="1"/>
        <v>11.888171134015968</v>
      </c>
      <c r="I9" s="30">
        <v>37437414.93513</v>
      </c>
      <c r="J9" s="31">
        <f t="shared" si="2"/>
        <v>37437.41493513</v>
      </c>
      <c r="K9" s="32">
        <f>J9*100/J28</f>
        <v>11.372016945201306</v>
      </c>
      <c r="L9" s="33">
        <f t="shared" si="3"/>
        <v>3683.2862062600034</v>
      </c>
      <c r="M9" s="34">
        <f t="shared" si="4"/>
        <v>9.838516395008172</v>
      </c>
    </row>
    <row r="10" spans="1:13" s="26" customFormat="1" ht="21">
      <c r="A10" s="27" t="s">
        <v>18</v>
      </c>
      <c r="B10" s="28" t="s">
        <v>21</v>
      </c>
      <c r="C10" s="29">
        <v>79</v>
      </c>
      <c r="D10" s="29">
        <v>210243</v>
      </c>
      <c r="E10" s="29">
        <v>1234</v>
      </c>
      <c r="F10" s="30">
        <v>34897027.43303</v>
      </c>
      <c r="G10" s="31">
        <f t="shared" si="0"/>
        <v>34897.02743303</v>
      </c>
      <c r="H10" s="32">
        <f t="shared" si="1"/>
        <v>10.0888803613986</v>
      </c>
      <c r="I10" s="30">
        <v>33443591.520629995</v>
      </c>
      <c r="J10" s="31">
        <f t="shared" si="2"/>
        <v>33443.59152063</v>
      </c>
      <c r="K10" s="32">
        <f>J10*100/J28</f>
        <v>10.15885018076167</v>
      </c>
      <c r="L10" s="33">
        <f t="shared" si="3"/>
        <v>1453.4359124000039</v>
      </c>
      <c r="M10" s="34">
        <f t="shared" si="4"/>
        <v>4.3459324980196525</v>
      </c>
    </row>
    <row r="11" spans="1:13" s="26" customFormat="1" ht="21">
      <c r="A11" s="27" t="s">
        <v>20</v>
      </c>
      <c r="B11" s="28" t="s">
        <v>23</v>
      </c>
      <c r="C11" s="29">
        <v>40</v>
      </c>
      <c r="D11" s="29">
        <v>113695</v>
      </c>
      <c r="E11" s="29">
        <v>543</v>
      </c>
      <c r="F11" s="30">
        <v>34147620.9708</v>
      </c>
      <c r="G11" s="31">
        <f t="shared" si="0"/>
        <v>34147.620970799995</v>
      </c>
      <c r="H11" s="32">
        <f t="shared" si="1"/>
        <v>9.872223737736112</v>
      </c>
      <c r="I11" s="30">
        <v>32707372.44029</v>
      </c>
      <c r="J11" s="31">
        <f t="shared" si="2"/>
        <v>32707.37244029</v>
      </c>
      <c r="K11" s="32">
        <f>J11*100/J28</f>
        <v>9.935215726526136</v>
      </c>
      <c r="L11" s="33">
        <f t="shared" si="3"/>
        <v>1440.2485305099945</v>
      </c>
      <c r="M11" s="34">
        <f t="shared" si="4"/>
        <v>4.403436971708096</v>
      </c>
    </row>
    <row r="12" spans="1:13" s="26" customFormat="1" ht="21">
      <c r="A12" s="27" t="s">
        <v>22</v>
      </c>
      <c r="B12" s="28" t="s">
        <v>53</v>
      </c>
      <c r="C12" s="29">
        <v>33</v>
      </c>
      <c r="D12" s="29">
        <v>98758</v>
      </c>
      <c r="E12" s="29">
        <v>605</v>
      </c>
      <c r="F12" s="30">
        <v>24351661.194739997</v>
      </c>
      <c r="G12" s="31">
        <f t="shared" si="0"/>
        <v>24351.661194739998</v>
      </c>
      <c r="H12" s="32">
        <f t="shared" si="1"/>
        <v>7.0401697355605695</v>
      </c>
      <c r="I12" s="30">
        <v>23828344.814460002</v>
      </c>
      <c r="J12" s="31">
        <f t="shared" si="2"/>
        <v>23828.34481446</v>
      </c>
      <c r="K12" s="32">
        <f>J12*100/J28</f>
        <v>7.2381157052557015</v>
      </c>
      <c r="L12" s="33">
        <f t="shared" si="3"/>
        <v>523.3163802799972</v>
      </c>
      <c r="M12" s="34">
        <f t="shared" si="4"/>
        <v>2.19619274588652</v>
      </c>
    </row>
    <row r="13" spans="1:13" s="26" customFormat="1" ht="21">
      <c r="A13" s="27" t="s">
        <v>24</v>
      </c>
      <c r="B13" s="28" t="s">
        <v>31</v>
      </c>
      <c r="C13" s="29">
        <v>3</v>
      </c>
      <c r="D13" s="29">
        <v>26829</v>
      </c>
      <c r="E13" s="29">
        <v>28</v>
      </c>
      <c r="F13" s="30">
        <v>21907785.238300007</v>
      </c>
      <c r="G13" s="31">
        <f t="shared" si="0"/>
        <v>21907.785238300006</v>
      </c>
      <c r="H13" s="32">
        <f t="shared" si="1"/>
        <v>6.333634710766887</v>
      </c>
      <c r="I13" s="30">
        <v>21309180.75956</v>
      </c>
      <c r="J13" s="31">
        <f t="shared" si="2"/>
        <v>21309.18075956</v>
      </c>
      <c r="K13" s="32">
        <f>J13*100/J28</f>
        <v>6.4728925623195535</v>
      </c>
      <c r="L13" s="33">
        <f t="shared" si="3"/>
        <v>598.604478740006</v>
      </c>
      <c r="M13" s="34">
        <f t="shared" si="4"/>
        <v>2.809138865985978</v>
      </c>
    </row>
    <row r="14" spans="1:13" s="26" customFormat="1" ht="21">
      <c r="A14" s="27" t="s">
        <v>26</v>
      </c>
      <c r="B14" s="28" t="s">
        <v>25</v>
      </c>
      <c r="C14" s="29">
        <v>33</v>
      </c>
      <c r="D14" s="29">
        <v>144272</v>
      </c>
      <c r="E14" s="29">
        <v>493</v>
      </c>
      <c r="F14" s="30">
        <v>16003208.969209999</v>
      </c>
      <c r="G14" s="31">
        <f t="shared" si="0"/>
        <v>16003.208969209998</v>
      </c>
      <c r="H14" s="32">
        <f t="shared" si="1"/>
        <v>4.626596376974051</v>
      </c>
      <c r="I14" s="30">
        <v>15535633.7967</v>
      </c>
      <c r="J14" s="31">
        <f t="shared" si="2"/>
        <v>15535.6337967</v>
      </c>
      <c r="K14" s="32">
        <f>J14*100/J28</f>
        <v>4.719115651992626</v>
      </c>
      <c r="L14" s="33">
        <f t="shared" si="3"/>
        <v>467.5751725099981</v>
      </c>
      <c r="M14" s="34">
        <f t="shared" si="4"/>
        <v>3.0096948642630723</v>
      </c>
    </row>
    <row r="15" spans="1:13" s="26" customFormat="1" ht="21">
      <c r="A15" s="27" t="s">
        <v>27</v>
      </c>
      <c r="B15" s="28" t="s">
        <v>52</v>
      </c>
      <c r="C15" s="29">
        <v>77</v>
      </c>
      <c r="D15" s="29">
        <v>76074</v>
      </c>
      <c r="E15" s="29">
        <v>331</v>
      </c>
      <c r="F15" s="30">
        <v>13792799.614799999</v>
      </c>
      <c r="G15" s="31">
        <f t="shared" si="0"/>
        <v>13792.799614799998</v>
      </c>
      <c r="H15" s="32">
        <f t="shared" si="1"/>
        <v>3.987557548547899</v>
      </c>
      <c r="I15" s="30">
        <v>13443739.057430001</v>
      </c>
      <c r="J15" s="31">
        <f t="shared" si="2"/>
        <v>13443.73905743</v>
      </c>
      <c r="K15" s="32">
        <f>J15*100/J28</f>
        <v>4.083680153473923</v>
      </c>
      <c r="L15" s="33">
        <f t="shared" si="3"/>
        <v>349.0605573699977</v>
      </c>
      <c r="M15" s="34">
        <f t="shared" si="4"/>
        <v>2.596454422976033</v>
      </c>
    </row>
    <row r="16" spans="1:13" s="26" customFormat="1" ht="21">
      <c r="A16" s="27" t="s">
        <v>29</v>
      </c>
      <c r="B16" s="28" t="s">
        <v>28</v>
      </c>
      <c r="C16" s="29">
        <v>25</v>
      </c>
      <c r="D16" s="29">
        <v>96845</v>
      </c>
      <c r="E16" s="29">
        <v>494</v>
      </c>
      <c r="F16" s="30">
        <v>13763801.49799</v>
      </c>
      <c r="G16" s="31">
        <f t="shared" si="0"/>
        <v>13763.80149799</v>
      </c>
      <c r="H16" s="32">
        <f t="shared" si="1"/>
        <v>3.9791740685577084</v>
      </c>
      <c r="I16" s="30">
        <v>11479550.85004</v>
      </c>
      <c r="J16" s="31">
        <f t="shared" si="2"/>
        <v>11479.55085004</v>
      </c>
      <c r="K16" s="32">
        <f>J16*100/J28</f>
        <v>3.487036885857611</v>
      </c>
      <c r="L16" s="33">
        <f t="shared" si="3"/>
        <v>2284.2506479500007</v>
      </c>
      <c r="M16" s="34">
        <f t="shared" si="4"/>
        <v>19.89843224521316</v>
      </c>
    </row>
    <row r="17" spans="1:13" s="26" customFormat="1" ht="21">
      <c r="A17" s="27" t="s">
        <v>30</v>
      </c>
      <c r="B17" s="28" t="s">
        <v>33</v>
      </c>
      <c r="C17" s="29">
        <v>3</v>
      </c>
      <c r="D17" s="29">
        <v>12667</v>
      </c>
      <c r="E17" s="29">
        <v>13</v>
      </c>
      <c r="F17" s="30">
        <v>6075097.0065399995</v>
      </c>
      <c r="G17" s="31">
        <f t="shared" si="0"/>
        <v>6075.09700654</v>
      </c>
      <c r="H17" s="32">
        <f t="shared" si="1"/>
        <v>1.7563366106323721</v>
      </c>
      <c r="I17" s="30">
        <v>5934998.95068</v>
      </c>
      <c r="J17" s="31">
        <f t="shared" si="2"/>
        <v>5934.998950679999</v>
      </c>
      <c r="K17" s="32">
        <f>J17*100/J28</f>
        <v>1.8028196859701406</v>
      </c>
      <c r="L17" s="33">
        <f t="shared" si="3"/>
        <v>140.0980558600004</v>
      </c>
      <c r="M17" s="34">
        <f t="shared" si="4"/>
        <v>2.3605405329338556</v>
      </c>
    </row>
    <row r="18" spans="1:13" s="26" customFormat="1" ht="21">
      <c r="A18" s="27" t="s">
        <v>32</v>
      </c>
      <c r="B18" s="28" t="s">
        <v>35</v>
      </c>
      <c r="C18" s="29">
        <v>45</v>
      </c>
      <c r="D18" s="29">
        <v>54475</v>
      </c>
      <c r="E18" s="29">
        <v>379</v>
      </c>
      <c r="F18" s="30">
        <v>5101551.357460001</v>
      </c>
      <c r="G18" s="31">
        <f t="shared" si="0"/>
        <v>5101.551357460001</v>
      </c>
      <c r="H18" s="32">
        <f t="shared" si="1"/>
        <v>1.474880386351454</v>
      </c>
      <c r="I18" s="30">
        <v>4928840.1263500005</v>
      </c>
      <c r="J18" s="31">
        <f t="shared" si="2"/>
        <v>4928.840126350001</v>
      </c>
      <c r="K18" s="32">
        <f>J18*100/J28</f>
        <v>1.4971881347620541</v>
      </c>
      <c r="L18" s="33">
        <f t="shared" si="3"/>
        <v>172.71123110999997</v>
      </c>
      <c r="M18" s="34">
        <f t="shared" si="4"/>
        <v>3.504094811001699</v>
      </c>
    </row>
    <row r="19" spans="1:13" s="26" customFormat="1" ht="21">
      <c r="A19" s="27" t="s">
        <v>34</v>
      </c>
      <c r="B19" s="28" t="s">
        <v>57</v>
      </c>
      <c r="C19" s="29">
        <v>9</v>
      </c>
      <c r="D19" s="29">
        <v>22814</v>
      </c>
      <c r="E19" s="29">
        <v>156</v>
      </c>
      <c r="F19" s="30">
        <v>4789243.660409999</v>
      </c>
      <c r="G19" s="31">
        <f t="shared" si="0"/>
        <v>4789.243660409999</v>
      </c>
      <c r="H19" s="32">
        <f t="shared" si="1"/>
        <v>1.384590891135047</v>
      </c>
      <c r="I19" s="30">
        <v>4313918.857259999</v>
      </c>
      <c r="J19" s="31">
        <f t="shared" si="2"/>
        <v>4313.918857259999</v>
      </c>
      <c r="K19" s="32">
        <f>J19*100/J28</f>
        <v>1.310399193694056</v>
      </c>
      <c r="L19" s="33">
        <f t="shared" si="3"/>
        <v>475.32480315000066</v>
      </c>
      <c r="M19" s="34">
        <f t="shared" si="4"/>
        <v>11.018399253153893</v>
      </c>
    </row>
    <row r="20" spans="1:13" s="26" customFormat="1" ht="21">
      <c r="A20" s="27" t="s">
        <v>36</v>
      </c>
      <c r="B20" s="28" t="s">
        <v>39</v>
      </c>
      <c r="C20" s="29">
        <v>10</v>
      </c>
      <c r="D20" s="29">
        <v>177794</v>
      </c>
      <c r="E20" s="29">
        <v>69</v>
      </c>
      <c r="F20" s="30">
        <v>3705803.37019</v>
      </c>
      <c r="G20" s="31">
        <f t="shared" si="0"/>
        <v>3705.8033701900004</v>
      </c>
      <c r="H20" s="32">
        <f t="shared" si="1"/>
        <v>1.0713636545824388</v>
      </c>
      <c r="I20" s="30">
        <v>3620902.5920800003</v>
      </c>
      <c r="J20" s="31">
        <f t="shared" si="2"/>
        <v>3620.9025920800004</v>
      </c>
      <c r="K20" s="32">
        <f>J20*100/J28</f>
        <v>1.0998880586548734</v>
      </c>
      <c r="L20" s="33">
        <f t="shared" si="3"/>
        <v>84.90077810999992</v>
      </c>
      <c r="M20" s="34">
        <f t="shared" si="4"/>
        <v>2.3447407366247126</v>
      </c>
    </row>
    <row r="21" spans="1:13" s="26" customFormat="1" ht="21">
      <c r="A21" s="27" t="s">
        <v>38</v>
      </c>
      <c r="B21" s="28" t="s">
        <v>37</v>
      </c>
      <c r="C21" s="29">
        <v>27</v>
      </c>
      <c r="D21" s="29">
        <v>32109</v>
      </c>
      <c r="E21" s="29">
        <v>213</v>
      </c>
      <c r="F21" s="30">
        <v>3485207.0914800004</v>
      </c>
      <c r="G21" s="31">
        <f t="shared" si="0"/>
        <v>3485.2070914800006</v>
      </c>
      <c r="H21" s="32">
        <f t="shared" si="1"/>
        <v>1.0075883239086165</v>
      </c>
      <c r="I21" s="30">
        <v>3414134.78841</v>
      </c>
      <c r="J21" s="31">
        <f t="shared" si="2"/>
        <v>3414.13478841</v>
      </c>
      <c r="K21" s="32">
        <f>J21*100/J28</f>
        <v>1.037080117157533</v>
      </c>
      <c r="L21" s="33">
        <f t="shared" si="3"/>
        <v>71.07230307000054</v>
      </c>
      <c r="M21" s="34">
        <f t="shared" si="4"/>
        <v>2.0817075913719183</v>
      </c>
    </row>
    <row r="22" spans="1:13" s="26" customFormat="1" ht="21">
      <c r="A22" s="27" t="s">
        <v>40</v>
      </c>
      <c r="B22" s="28" t="s">
        <v>69</v>
      </c>
      <c r="C22" s="29">
        <v>27</v>
      </c>
      <c r="D22" s="29">
        <v>29362</v>
      </c>
      <c r="E22" s="29">
        <v>237</v>
      </c>
      <c r="F22" s="30">
        <v>2656836.36993</v>
      </c>
      <c r="G22" s="31">
        <f t="shared" si="0"/>
        <v>2656.83636993</v>
      </c>
      <c r="H22" s="32">
        <f t="shared" si="1"/>
        <v>0.7681027940696716</v>
      </c>
      <c r="I22" s="30">
        <v>2579986.4505999996</v>
      </c>
      <c r="J22" s="31">
        <f t="shared" si="2"/>
        <v>2579.9864505999994</v>
      </c>
      <c r="K22" s="32">
        <f>J22*100/J28</f>
        <v>0.783698598993854</v>
      </c>
      <c r="L22" s="33">
        <f t="shared" si="3"/>
        <v>76.84991933000038</v>
      </c>
      <c r="M22" s="34">
        <f t="shared" si="4"/>
        <v>2.978694687025516</v>
      </c>
    </row>
    <row r="23" spans="1:13" s="26" customFormat="1" ht="21">
      <c r="A23" s="27" t="s">
        <v>41</v>
      </c>
      <c r="B23" s="28" t="s">
        <v>50</v>
      </c>
      <c r="C23" s="29">
        <v>2</v>
      </c>
      <c r="D23" s="29">
        <v>2802</v>
      </c>
      <c r="E23" s="29">
        <v>5</v>
      </c>
      <c r="F23" s="30">
        <v>1911254.5048</v>
      </c>
      <c r="G23" s="31">
        <f t="shared" si="0"/>
        <v>1911.2545048</v>
      </c>
      <c r="H23" s="32">
        <f t="shared" si="1"/>
        <v>0.5525518778387565</v>
      </c>
      <c r="I23" s="30">
        <v>1869706.6849800001</v>
      </c>
      <c r="J23" s="31">
        <f t="shared" si="2"/>
        <v>1869.70668498</v>
      </c>
      <c r="K23" s="32">
        <f>J23*100/J28</f>
        <v>0.5679434902487582</v>
      </c>
      <c r="L23" s="33">
        <f t="shared" si="3"/>
        <v>41.54781981999986</v>
      </c>
      <c r="M23" s="34">
        <f t="shared" si="4"/>
        <v>2.222157098424467</v>
      </c>
    </row>
    <row r="24" spans="1:13" s="26" customFormat="1" ht="21">
      <c r="A24" s="27" t="s">
        <v>43</v>
      </c>
      <c r="B24" s="28" t="s">
        <v>42</v>
      </c>
      <c r="C24" s="29">
        <v>1</v>
      </c>
      <c r="D24" s="29">
        <v>17761</v>
      </c>
      <c r="E24" s="29">
        <v>1</v>
      </c>
      <c r="F24" s="30">
        <v>561155.1756</v>
      </c>
      <c r="G24" s="31">
        <f t="shared" si="0"/>
        <v>561.1551756</v>
      </c>
      <c r="H24" s="32">
        <f t="shared" si="1"/>
        <v>0.1622323689796423</v>
      </c>
      <c r="I24" s="30">
        <v>530161.9491699999</v>
      </c>
      <c r="J24" s="31">
        <f t="shared" si="2"/>
        <v>530.16194917</v>
      </c>
      <c r="K24" s="32">
        <f>J24*100/J28</f>
        <v>0.1610423871442249</v>
      </c>
      <c r="L24" s="33">
        <f t="shared" si="3"/>
        <v>30.99322643000005</v>
      </c>
      <c r="M24" s="34">
        <f t="shared" si="4"/>
        <v>5.845992244166483</v>
      </c>
    </row>
    <row r="25" spans="1:13" s="38" customFormat="1" ht="21">
      <c r="A25" s="27" t="s">
        <v>45</v>
      </c>
      <c r="B25" s="28" t="s">
        <v>44</v>
      </c>
      <c r="C25" s="29">
        <v>3</v>
      </c>
      <c r="D25" s="29">
        <v>793</v>
      </c>
      <c r="E25" s="29">
        <v>5</v>
      </c>
      <c r="F25" s="30">
        <v>259904.63021000003</v>
      </c>
      <c r="G25" s="31">
        <f t="shared" si="0"/>
        <v>259.90463021000005</v>
      </c>
      <c r="H25" s="32">
        <f t="shared" si="1"/>
        <v>0.07513954375037615</v>
      </c>
      <c r="I25" s="30">
        <v>255235.38013</v>
      </c>
      <c r="J25" s="31">
        <f t="shared" si="2"/>
        <v>255.23538013</v>
      </c>
      <c r="K25" s="32">
        <f>J25*100/J28</f>
        <v>0.07753048849346729</v>
      </c>
      <c r="L25" s="33">
        <f t="shared" si="3"/>
        <v>4.66925008000004</v>
      </c>
      <c r="M25" s="34">
        <f t="shared" si="4"/>
        <v>1.8293898273906357</v>
      </c>
    </row>
    <row r="26" spans="1:13" s="38" customFormat="1" ht="21">
      <c r="A26" s="46" t="s">
        <v>51</v>
      </c>
      <c r="B26" s="28" t="s">
        <v>19</v>
      </c>
      <c r="C26" s="29">
        <v>0</v>
      </c>
      <c r="D26" s="29">
        <v>0</v>
      </c>
      <c r="E26" s="29">
        <v>0</v>
      </c>
      <c r="F26" s="30">
        <v>0</v>
      </c>
      <c r="G26" s="31">
        <f t="shared" si="0"/>
        <v>0</v>
      </c>
      <c r="H26" s="32">
        <f t="shared" si="1"/>
        <v>0</v>
      </c>
      <c r="I26" s="30">
        <v>0</v>
      </c>
      <c r="J26" s="31">
        <f t="shared" si="2"/>
        <v>0</v>
      </c>
      <c r="K26" s="32">
        <f>J26*100/J28</f>
        <v>0</v>
      </c>
      <c r="L26" s="33">
        <f t="shared" si="3"/>
        <v>0</v>
      </c>
      <c r="M26" s="34">
        <v>0</v>
      </c>
    </row>
    <row r="27" spans="1:13" s="38" customFormat="1" ht="21">
      <c r="A27" s="46" t="s">
        <v>54</v>
      </c>
      <c r="B27" s="28" t="s">
        <v>46</v>
      </c>
      <c r="C27" s="35">
        <v>0</v>
      </c>
      <c r="D27" s="35">
        <v>0</v>
      </c>
      <c r="E27" s="35">
        <v>0</v>
      </c>
      <c r="F27" s="36">
        <v>0</v>
      </c>
      <c r="G27" s="37">
        <f t="shared" si="0"/>
        <v>0</v>
      </c>
      <c r="H27" s="47">
        <f t="shared" si="1"/>
        <v>0</v>
      </c>
      <c r="I27" s="48">
        <v>0</v>
      </c>
      <c r="J27" s="49">
        <f t="shared" si="2"/>
        <v>0</v>
      </c>
      <c r="K27" s="47">
        <f>J27*100/J28</f>
        <v>0</v>
      </c>
      <c r="L27" s="33">
        <f t="shared" si="3"/>
        <v>0</v>
      </c>
      <c r="M27" s="50">
        <v>0</v>
      </c>
    </row>
    <row r="28" spans="1:14" s="26" customFormat="1" ht="23.25" customHeight="1" thickBot="1">
      <c r="A28" s="63" t="s">
        <v>47</v>
      </c>
      <c r="B28" s="64"/>
      <c r="C28" s="39">
        <f aca="true" t="shared" si="5" ref="C28:L28">SUM(C7:C27)</f>
        <v>547</v>
      </c>
      <c r="D28" s="39">
        <f t="shared" si="5"/>
        <v>1665938</v>
      </c>
      <c r="E28" s="39">
        <f t="shared" si="5"/>
        <v>7119</v>
      </c>
      <c r="F28" s="40">
        <f t="shared" si="5"/>
        <v>345895938.72627</v>
      </c>
      <c r="G28" s="41">
        <f t="shared" si="5"/>
        <v>345895.9387262701</v>
      </c>
      <c r="H28" s="51">
        <f t="shared" si="5"/>
        <v>99.99999999999999</v>
      </c>
      <c r="I28" s="52">
        <f t="shared" si="5"/>
        <v>329206464.56588</v>
      </c>
      <c r="J28" s="51">
        <f t="shared" si="5"/>
        <v>329206.46456587996</v>
      </c>
      <c r="K28" s="51">
        <f t="shared" si="5"/>
        <v>99.99999999999997</v>
      </c>
      <c r="L28" s="53">
        <f t="shared" si="5"/>
        <v>16689.47416039</v>
      </c>
      <c r="M28" s="54">
        <f>L28*100/J28</f>
        <v>5.069607057199858</v>
      </c>
      <c r="N28" s="42"/>
    </row>
    <row r="29" ht="6" customHeight="1"/>
    <row r="30" spans="2:10" ht="21">
      <c r="B30" s="43" t="s">
        <v>48</v>
      </c>
      <c r="J30" s="44"/>
    </row>
    <row r="31" spans="2:12" ht="21">
      <c r="B31" s="43" t="s">
        <v>49</v>
      </c>
      <c r="D31" s="45"/>
      <c r="F31" s="45"/>
      <c r="G31" s="1"/>
      <c r="H31" s="45"/>
      <c r="I31" s="1"/>
      <c r="J31" s="45"/>
      <c r="L31" s="45"/>
    </row>
    <row r="32" spans="2:10" ht="21">
      <c r="B32" s="43" t="s">
        <v>58</v>
      </c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  <row r="45" spans="6:10" ht="20.25">
      <c r="F45" s="1"/>
      <c r="G45" s="1"/>
      <c r="I45" s="1"/>
      <c r="J45" s="1"/>
    </row>
  </sheetData>
  <mergeCells count="10">
    <mergeCell ref="A1:M1"/>
    <mergeCell ref="A2:M2"/>
    <mergeCell ref="A5:B5"/>
    <mergeCell ref="A28:B28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SheetLayoutView="75" workbookViewId="0" topLeftCell="A3">
      <selection activeCell="C14" sqref="C14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customWidth="1"/>
    <col min="5" max="5" width="12.14062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76"/>
      <c r="I4" s="8" t="s">
        <v>2</v>
      </c>
      <c r="J4" s="67" t="s">
        <v>2</v>
      </c>
      <c r="K4" s="76"/>
      <c r="L4" s="67" t="s">
        <v>2</v>
      </c>
      <c r="M4" s="75"/>
    </row>
    <row r="5" spans="1:13" ht="21.75" customHeight="1">
      <c r="A5" s="61" t="s">
        <v>3</v>
      </c>
      <c r="B5" s="72"/>
      <c r="C5" s="9" t="s">
        <v>4</v>
      </c>
      <c r="D5" s="9" t="s">
        <v>5</v>
      </c>
      <c r="E5" s="9" t="s">
        <v>6</v>
      </c>
      <c r="F5" s="58" t="s">
        <v>89</v>
      </c>
      <c r="G5" s="70" t="str">
        <f>F5</f>
        <v>กันยายน 2549</v>
      </c>
      <c r="H5" s="77"/>
      <c r="I5" s="10" t="s">
        <v>86</v>
      </c>
      <c r="J5" s="70" t="str">
        <f>I5</f>
        <v>สิงหาคม  2549</v>
      </c>
      <c r="K5" s="77"/>
      <c r="L5" s="65" t="s">
        <v>7</v>
      </c>
      <c r="M5" s="74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31</v>
      </c>
      <c r="D7" s="21">
        <v>116703</v>
      </c>
      <c r="E7" s="21">
        <v>201</v>
      </c>
      <c r="F7" s="22">
        <v>69694106.99095</v>
      </c>
      <c r="G7" s="23">
        <v>69694.10699095001</v>
      </c>
      <c r="H7" s="24">
        <v>18.2527634649674</v>
      </c>
      <c r="I7" s="22">
        <v>68334037.64145</v>
      </c>
      <c r="J7" s="23">
        <v>68334.03764145</v>
      </c>
      <c r="K7" s="24">
        <v>18.23456655008939</v>
      </c>
      <c r="L7" s="25">
        <f aca="true" t="shared" si="0" ref="L7:L25">G7-J7</f>
        <v>1360.0693495000014</v>
      </c>
      <c r="M7" s="34">
        <f aca="true" t="shared" si="1" ref="M7:M24">L7*100/J7</f>
        <v>1.9903248753371068</v>
      </c>
    </row>
    <row r="8" spans="1:13" s="26" customFormat="1" ht="21">
      <c r="A8" s="27" t="s">
        <v>14</v>
      </c>
      <c r="B8" s="28" t="s">
        <v>15</v>
      </c>
      <c r="C8" s="29">
        <v>55</v>
      </c>
      <c r="D8" s="29">
        <v>309240</v>
      </c>
      <c r="E8" s="29">
        <v>1833</v>
      </c>
      <c r="F8" s="30">
        <v>51239575.582270004</v>
      </c>
      <c r="G8" s="31">
        <v>51239.57558227</v>
      </c>
      <c r="H8" s="32">
        <v>13.419554299905736</v>
      </c>
      <c r="I8" s="30">
        <v>50506322.085920006</v>
      </c>
      <c r="J8" s="31">
        <v>50506.32208592001</v>
      </c>
      <c r="K8" s="32">
        <v>13.477337547479005</v>
      </c>
      <c r="L8" s="33">
        <f t="shared" si="0"/>
        <v>733.2534963499929</v>
      </c>
      <c r="M8" s="34">
        <f t="shared" si="1"/>
        <v>1.4518053702318725</v>
      </c>
    </row>
    <row r="9" spans="1:13" s="26" customFormat="1" ht="21">
      <c r="A9" s="27" t="s">
        <v>16</v>
      </c>
      <c r="B9" s="28" t="s">
        <v>17</v>
      </c>
      <c r="C9" s="29">
        <v>37</v>
      </c>
      <c r="D9" s="29">
        <v>129534</v>
      </c>
      <c r="E9" s="29">
        <v>448</v>
      </c>
      <c r="F9" s="30">
        <v>50221842.9671</v>
      </c>
      <c r="G9" s="31">
        <v>50221.842967100005</v>
      </c>
      <c r="H9" s="32">
        <v>13.153011926420803</v>
      </c>
      <c r="I9" s="30">
        <v>49283176.66198</v>
      </c>
      <c r="J9" s="31">
        <v>49283.176661980004</v>
      </c>
      <c r="K9" s="32">
        <v>13.150947838878757</v>
      </c>
      <c r="L9" s="33">
        <f t="shared" si="0"/>
        <v>938.6663051200012</v>
      </c>
      <c r="M9" s="34">
        <f t="shared" si="1"/>
        <v>1.9046383952845813</v>
      </c>
    </row>
    <row r="10" spans="1:13" s="26" customFormat="1" ht="21">
      <c r="A10" s="27" t="s">
        <v>18</v>
      </c>
      <c r="B10" s="28" t="s">
        <v>33</v>
      </c>
      <c r="C10" s="29">
        <v>38</v>
      </c>
      <c r="D10" s="29">
        <v>150727</v>
      </c>
      <c r="E10" s="29">
        <v>573</v>
      </c>
      <c r="F10" s="30">
        <v>44430822.568569995</v>
      </c>
      <c r="G10" s="31">
        <v>44430.822568569994</v>
      </c>
      <c r="H10" s="32">
        <v>11.636353917316887</v>
      </c>
      <c r="I10" s="30">
        <v>42142451.49728</v>
      </c>
      <c r="J10" s="31">
        <v>42142.45149728</v>
      </c>
      <c r="K10" s="32">
        <v>11.245484138419197</v>
      </c>
      <c r="L10" s="33">
        <f t="shared" si="0"/>
        <v>2288.371071289992</v>
      </c>
      <c r="M10" s="34">
        <f t="shared" si="1"/>
        <v>5.430085317741162</v>
      </c>
    </row>
    <row r="11" spans="1:13" s="26" customFormat="1" ht="21">
      <c r="A11" s="27" t="s">
        <v>20</v>
      </c>
      <c r="B11" s="28" t="s">
        <v>21</v>
      </c>
      <c r="C11" s="29">
        <v>77</v>
      </c>
      <c r="D11" s="29">
        <v>235815</v>
      </c>
      <c r="E11" s="29">
        <v>1346</v>
      </c>
      <c r="F11" s="30">
        <v>39559083.634459995</v>
      </c>
      <c r="G11" s="31">
        <v>39559.083634459996</v>
      </c>
      <c r="H11" s="32">
        <v>10.360454099288814</v>
      </c>
      <c r="I11" s="30">
        <v>40259357.486669995</v>
      </c>
      <c r="J11" s="31">
        <v>40259.35748666999</v>
      </c>
      <c r="K11" s="32">
        <v>10.742990736277324</v>
      </c>
      <c r="L11" s="33">
        <f t="shared" si="0"/>
        <v>-700.2738522099971</v>
      </c>
      <c r="M11" s="34">
        <f t="shared" si="1"/>
        <v>-1.7394064285349315</v>
      </c>
    </row>
    <row r="12" spans="1:13" s="26" customFormat="1" ht="21">
      <c r="A12" s="27" t="s">
        <v>22</v>
      </c>
      <c r="B12" s="28" t="s">
        <v>53</v>
      </c>
      <c r="C12" s="29">
        <v>32</v>
      </c>
      <c r="D12" s="29">
        <v>101534</v>
      </c>
      <c r="E12" s="29">
        <v>626</v>
      </c>
      <c r="F12" s="30">
        <v>29825864.77109</v>
      </c>
      <c r="G12" s="31">
        <v>29825.86477109</v>
      </c>
      <c r="H12" s="32">
        <v>7.811341278474268</v>
      </c>
      <c r="I12" s="30">
        <v>29658314.02085</v>
      </c>
      <c r="J12" s="31">
        <v>29658.31402085</v>
      </c>
      <c r="K12" s="32">
        <v>7.914159903945095</v>
      </c>
      <c r="L12" s="33">
        <f t="shared" si="0"/>
        <v>167.55075023999962</v>
      </c>
      <c r="M12" s="34">
        <f t="shared" si="1"/>
        <v>0.5649368676931881</v>
      </c>
    </row>
    <row r="13" spans="1:13" s="26" customFormat="1" ht="21">
      <c r="A13" s="27" t="s">
        <v>24</v>
      </c>
      <c r="B13" s="28" t="s">
        <v>31</v>
      </c>
      <c r="C13" s="29">
        <v>4</v>
      </c>
      <c r="D13" s="29">
        <v>9858</v>
      </c>
      <c r="E13" s="29">
        <v>43</v>
      </c>
      <c r="F13" s="30">
        <v>22118120.33387</v>
      </c>
      <c r="G13" s="31">
        <v>22118.12033387</v>
      </c>
      <c r="H13" s="32">
        <v>5.792696630666904</v>
      </c>
      <c r="I13" s="30">
        <v>21675369.27254</v>
      </c>
      <c r="J13" s="31">
        <v>21675.36927254</v>
      </c>
      <c r="K13" s="32">
        <v>5.783954485050774</v>
      </c>
      <c r="L13" s="33">
        <f t="shared" si="0"/>
        <v>442.7510613300001</v>
      </c>
      <c r="M13" s="34">
        <f t="shared" si="1"/>
        <v>2.042645990308044</v>
      </c>
    </row>
    <row r="14" spans="1:13" s="26" customFormat="1" ht="21">
      <c r="A14" s="27" t="s">
        <v>26</v>
      </c>
      <c r="B14" s="28" t="s">
        <v>52</v>
      </c>
      <c r="C14" s="29">
        <v>61</v>
      </c>
      <c r="D14" s="29">
        <v>260199</v>
      </c>
      <c r="E14" s="29">
        <v>362</v>
      </c>
      <c r="F14" s="30">
        <v>18873012.10411</v>
      </c>
      <c r="G14" s="31">
        <v>18873.01210411</v>
      </c>
      <c r="H14" s="32">
        <v>4.942808519700509</v>
      </c>
      <c r="I14" s="30">
        <v>18630528.250579998</v>
      </c>
      <c r="J14" s="31">
        <v>18630.52825058</v>
      </c>
      <c r="K14" s="32">
        <v>4.971455207008792</v>
      </c>
      <c r="L14" s="33">
        <f t="shared" si="0"/>
        <v>242.4838535300005</v>
      </c>
      <c r="M14" s="34">
        <f t="shared" si="1"/>
        <v>1.3015404086701168</v>
      </c>
    </row>
    <row r="15" spans="1:13" s="26" customFormat="1" ht="21">
      <c r="A15" s="27" t="s">
        <v>27</v>
      </c>
      <c r="B15" s="28" t="s">
        <v>28</v>
      </c>
      <c r="C15" s="29">
        <v>27</v>
      </c>
      <c r="D15" s="29">
        <v>99710</v>
      </c>
      <c r="E15" s="29">
        <v>511</v>
      </c>
      <c r="F15" s="30">
        <v>15166342.78495</v>
      </c>
      <c r="G15" s="31">
        <v>15166.342784949999</v>
      </c>
      <c r="H15" s="32">
        <v>3.972038375041582</v>
      </c>
      <c r="I15" s="30">
        <v>14890864.010999998</v>
      </c>
      <c r="J15" s="31">
        <v>14890.864010999998</v>
      </c>
      <c r="K15" s="32">
        <v>3.9735461296993075</v>
      </c>
      <c r="L15" s="33">
        <f t="shared" si="0"/>
        <v>275.4787739500007</v>
      </c>
      <c r="M15" s="34">
        <f t="shared" si="1"/>
        <v>1.8499851569828478</v>
      </c>
    </row>
    <row r="16" spans="1:13" s="26" customFormat="1" ht="21">
      <c r="A16" s="27" t="s">
        <v>29</v>
      </c>
      <c r="B16" s="28" t="s">
        <v>25</v>
      </c>
      <c r="C16" s="29">
        <v>36</v>
      </c>
      <c r="D16" s="29">
        <v>151181</v>
      </c>
      <c r="E16" s="29">
        <v>573</v>
      </c>
      <c r="F16" s="30">
        <v>14301859.629110001</v>
      </c>
      <c r="G16" s="31">
        <v>14301.85962911</v>
      </c>
      <c r="H16" s="32">
        <v>3.7456317641491435</v>
      </c>
      <c r="I16" s="30">
        <v>13550132.513090001</v>
      </c>
      <c r="J16" s="31">
        <v>13550.132513090002</v>
      </c>
      <c r="K16" s="32">
        <v>3.615779216338821</v>
      </c>
      <c r="L16" s="33">
        <f t="shared" si="0"/>
        <v>751.727116019998</v>
      </c>
      <c r="M16" s="34">
        <f t="shared" si="1"/>
        <v>5.547747339694262</v>
      </c>
    </row>
    <row r="17" spans="1:13" s="26" customFormat="1" ht="21">
      <c r="A17" s="27" t="s">
        <v>30</v>
      </c>
      <c r="B17" s="28" t="s">
        <v>35</v>
      </c>
      <c r="C17" s="29">
        <v>44</v>
      </c>
      <c r="D17" s="29">
        <v>62389</v>
      </c>
      <c r="E17" s="29">
        <v>461</v>
      </c>
      <c r="F17" s="30">
        <v>5892507.88022</v>
      </c>
      <c r="G17" s="31">
        <v>5892.50788022</v>
      </c>
      <c r="H17" s="32">
        <v>1.5432374012207144</v>
      </c>
      <c r="I17" s="30">
        <v>5830456.457929999</v>
      </c>
      <c r="J17" s="31">
        <v>5830.456457929999</v>
      </c>
      <c r="K17" s="32">
        <v>1.5558256173499403</v>
      </c>
      <c r="L17" s="33">
        <f t="shared" si="0"/>
        <v>62.05142229000103</v>
      </c>
      <c r="M17" s="34">
        <f t="shared" si="1"/>
        <v>1.0642635398743943</v>
      </c>
    </row>
    <row r="18" spans="1:13" s="26" customFormat="1" ht="21">
      <c r="A18" s="27" t="s">
        <v>32</v>
      </c>
      <c r="B18" s="28" t="s">
        <v>39</v>
      </c>
      <c r="C18" s="29">
        <v>11</v>
      </c>
      <c r="D18" s="29">
        <v>17612</v>
      </c>
      <c r="E18" s="29">
        <v>70</v>
      </c>
      <c r="F18" s="30">
        <v>5224516.227240001</v>
      </c>
      <c r="G18" s="31">
        <v>5224.516227240001</v>
      </c>
      <c r="H18" s="32">
        <v>1.3682915677085674</v>
      </c>
      <c r="I18" s="30">
        <v>5108928.97933</v>
      </c>
      <c r="J18" s="31">
        <v>5108.9289793299995</v>
      </c>
      <c r="K18" s="32">
        <v>1.363289931177208</v>
      </c>
      <c r="L18" s="33">
        <f t="shared" si="0"/>
        <v>115.58724791000168</v>
      </c>
      <c r="M18" s="34">
        <f t="shared" si="1"/>
        <v>2.262455563145451</v>
      </c>
    </row>
    <row r="19" spans="1:13" s="26" customFormat="1" ht="21">
      <c r="A19" s="27" t="s">
        <v>34</v>
      </c>
      <c r="B19" s="28" t="s">
        <v>57</v>
      </c>
      <c r="C19" s="29">
        <v>9</v>
      </c>
      <c r="D19" s="29">
        <v>22987</v>
      </c>
      <c r="E19" s="29">
        <v>181</v>
      </c>
      <c r="F19" s="30">
        <v>4933479.66938</v>
      </c>
      <c r="G19" s="31">
        <v>4933.47966938</v>
      </c>
      <c r="H19" s="32">
        <v>1.2920696074936713</v>
      </c>
      <c r="I19" s="30">
        <v>4808652.64694</v>
      </c>
      <c r="J19" s="31">
        <v>4808.6526469400005</v>
      </c>
      <c r="K19" s="32">
        <v>1.2831628238765715</v>
      </c>
      <c r="L19" s="33">
        <f t="shared" si="0"/>
        <v>124.82702243999938</v>
      </c>
      <c r="M19" s="34">
        <f t="shared" si="1"/>
        <v>2.5958835375525284</v>
      </c>
    </row>
    <row r="20" spans="1:13" s="26" customFormat="1" ht="21">
      <c r="A20" s="27" t="s">
        <v>36</v>
      </c>
      <c r="B20" s="28" t="s">
        <v>37</v>
      </c>
      <c r="C20" s="29">
        <v>29</v>
      </c>
      <c r="D20" s="29">
        <v>40371</v>
      </c>
      <c r="E20" s="29">
        <v>234</v>
      </c>
      <c r="F20" s="30">
        <v>4251769.239240001</v>
      </c>
      <c r="G20" s="31">
        <v>4251.769239240001</v>
      </c>
      <c r="H20" s="32">
        <v>1.1135308504856742</v>
      </c>
      <c r="I20" s="30">
        <v>4102668.99377</v>
      </c>
      <c r="J20" s="31">
        <v>4102.66899377</v>
      </c>
      <c r="K20" s="32">
        <v>1.0947749230393626</v>
      </c>
      <c r="L20" s="33">
        <f t="shared" si="0"/>
        <v>149.10024547000103</v>
      </c>
      <c r="M20" s="34">
        <f t="shared" si="1"/>
        <v>3.6342255662451266</v>
      </c>
    </row>
    <row r="21" spans="1:13" s="26" customFormat="1" ht="21">
      <c r="A21" s="27" t="s">
        <v>38</v>
      </c>
      <c r="B21" s="28" t="s">
        <v>69</v>
      </c>
      <c r="C21" s="29">
        <v>27</v>
      </c>
      <c r="D21" s="29">
        <v>33354</v>
      </c>
      <c r="E21" s="29">
        <v>264</v>
      </c>
      <c r="F21" s="30">
        <v>3031528.4199000006</v>
      </c>
      <c r="G21" s="31">
        <v>3031.5284199000007</v>
      </c>
      <c r="H21" s="32">
        <v>0.7939519361794296</v>
      </c>
      <c r="I21" s="30">
        <v>2982893.7024700004</v>
      </c>
      <c r="J21" s="31">
        <v>2982.8937024700003</v>
      </c>
      <c r="K21" s="32">
        <v>0.7959689725188847</v>
      </c>
      <c r="L21" s="33">
        <f t="shared" si="0"/>
        <v>48.634717430000364</v>
      </c>
      <c r="M21" s="34">
        <f t="shared" si="1"/>
        <v>1.6304542595576952</v>
      </c>
    </row>
    <row r="22" spans="1:13" s="26" customFormat="1" ht="21">
      <c r="A22" s="27" t="s">
        <v>40</v>
      </c>
      <c r="B22" s="28" t="s">
        <v>50</v>
      </c>
      <c r="C22" s="29">
        <v>3</v>
      </c>
      <c r="D22" s="29">
        <v>2888</v>
      </c>
      <c r="E22" s="29">
        <v>6</v>
      </c>
      <c r="F22" s="30">
        <v>2008917.148</v>
      </c>
      <c r="G22" s="31">
        <v>2008.917148</v>
      </c>
      <c r="H22" s="32">
        <v>0.5261318511179488</v>
      </c>
      <c r="I22" s="30">
        <v>1969536.7918000002</v>
      </c>
      <c r="J22" s="31">
        <v>1969.5367918000002</v>
      </c>
      <c r="K22" s="32">
        <v>0.5255601884871234</v>
      </c>
      <c r="L22" s="33">
        <f t="shared" si="0"/>
        <v>39.380356199999824</v>
      </c>
      <c r="M22" s="34">
        <f t="shared" si="1"/>
        <v>1.9994729910076625</v>
      </c>
    </row>
    <row r="23" spans="1:13" s="26" customFormat="1" ht="21">
      <c r="A23" s="27" t="s">
        <v>41</v>
      </c>
      <c r="B23" s="28" t="s">
        <v>42</v>
      </c>
      <c r="C23" s="29">
        <v>1</v>
      </c>
      <c r="D23" s="29">
        <v>20434</v>
      </c>
      <c r="E23" s="29">
        <v>2</v>
      </c>
      <c r="F23" s="30">
        <v>768700.4208999999</v>
      </c>
      <c r="G23" s="31">
        <v>768.7004208999999</v>
      </c>
      <c r="H23" s="32">
        <v>0.20132128186864545</v>
      </c>
      <c r="I23" s="30">
        <v>737575.4334000001</v>
      </c>
      <c r="J23" s="31">
        <v>737.5754334000001</v>
      </c>
      <c r="K23" s="32">
        <v>0.19681799569070416</v>
      </c>
      <c r="L23" s="33">
        <f t="shared" si="0"/>
        <v>31.12498749999986</v>
      </c>
      <c r="M23" s="34">
        <f t="shared" si="1"/>
        <v>4.219905665312504</v>
      </c>
    </row>
    <row r="24" spans="1:13" s="38" customFormat="1" ht="21">
      <c r="A24" s="27" t="s">
        <v>43</v>
      </c>
      <c r="B24" s="28" t="s">
        <v>44</v>
      </c>
      <c r="C24" s="29">
        <v>3</v>
      </c>
      <c r="D24" s="29">
        <v>780</v>
      </c>
      <c r="E24" s="29">
        <v>5</v>
      </c>
      <c r="F24" s="30">
        <v>285649.99145999993</v>
      </c>
      <c r="G24" s="31">
        <v>285.6499914599999</v>
      </c>
      <c r="H24" s="32">
        <v>0.07481122799329902</v>
      </c>
      <c r="I24" s="30">
        <v>278730.78348</v>
      </c>
      <c r="J24" s="31">
        <v>278.73078347999996</v>
      </c>
      <c r="K24" s="32">
        <v>0.07437779467375794</v>
      </c>
      <c r="L24" s="33">
        <f t="shared" si="0"/>
        <v>6.919207979999953</v>
      </c>
      <c r="M24" s="34">
        <f t="shared" si="1"/>
        <v>2.4823982100622315</v>
      </c>
    </row>
    <row r="25" spans="1:13" s="38" customFormat="1" ht="21">
      <c r="A25" s="27" t="s">
        <v>45</v>
      </c>
      <c r="B25" s="28" t="s">
        <v>72</v>
      </c>
      <c r="C25" s="56">
        <v>0</v>
      </c>
      <c r="D25" s="56">
        <v>0</v>
      </c>
      <c r="E25" s="56">
        <v>0</v>
      </c>
      <c r="F25" s="48">
        <v>0</v>
      </c>
      <c r="G25" s="31">
        <v>0</v>
      </c>
      <c r="H25" s="32">
        <v>0</v>
      </c>
      <c r="I25" s="48">
        <v>0</v>
      </c>
      <c r="J25" s="31">
        <v>0</v>
      </c>
      <c r="K25" s="32">
        <v>0</v>
      </c>
      <c r="L25" s="33">
        <f t="shared" si="0"/>
        <v>0</v>
      </c>
      <c r="M25" s="34">
        <v>0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v>0</v>
      </c>
      <c r="H26" s="47">
        <v>0</v>
      </c>
      <c r="I26" s="48">
        <v>0</v>
      </c>
      <c r="J26" s="49">
        <v>0</v>
      </c>
      <c r="K26" s="47">
        <v>0</v>
      </c>
      <c r="L26" s="33">
        <v>0</v>
      </c>
      <c r="M26" s="34">
        <v>0</v>
      </c>
    </row>
    <row r="27" spans="1:14" s="26" customFormat="1" ht="23.25" customHeight="1" thickBot="1">
      <c r="A27" s="63" t="s">
        <v>47</v>
      </c>
      <c r="B27" s="73"/>
      <c r="C27" s="39">
        <f aca="true" t="shared" si="2" ref="C27:L27">SUM(C7:C26)</f>
        <v>525</v>
      </c>
      <c r="D27" s="39">
        <f t="shared" si="2"/>
        <v>1765316</v>
      </c>
      <c r="E27" s="39">
        <f t="shared" si="2"/>
        <v>7739</v>
      </c>
      <c r="F27" s="40">
        <f t="shared" si="2"/>
        <v>381827700.36282</v>
      </c>
      <c r="G27" s="41">
        <f t="shared" si="2"/>
        <v>381827.70036282</v>
      </c>
      <c r="H27" s="51">
        <f t="shared" si="2"/>
        <v>99.99999999999999</v>
      </c>
      <c r="I27" s="52">
        <f t="shared" si="2"/>
        <v>374749997.23047996</v>
      </c>
      <c r="J27" s="51">
        <f t="shared" si="2"/>
        <v>374749.99723047996</v>
      </c>
      <c r="K27" s="51">
        <f t="shared" si="2"/>
        <v>99.99999999999997</v>
      </c>
      <c r="L27" s="53">
        <f t="shared" si="2"/>
        <v>7077.7031323399915</v>
      </c>
      <c r="M27" s="54">
        <f>L27*100/J27</f>
        <v>1.888646613648149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57"/>
      <c r="J30" s="45"/>
      <c r="L30" s="55"/>
    </row>
    <row r="31" spans="2:10" ht="21">
      <c r="B31" s="43" t="s">
        <v>90</v>
      </c>
      <c r="F31" s="1"/>
      <c r="G31" s="1"/>
      <c r="I31" s="1"/>
      <c r="J31" s="1"/>
    </row>
    <row r="32" spans="2:10" ht="20.25">
      <c r="B32" s="1" t="s">
        <v>78</v>
      </c>
      <c r="F32" s="1"/>
      <c r="G32" s="1"/>
      <c r="I32" s="1"/>
      <c r="J32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2:10" ht="20.25">
      <c r="B36" s="59" t="s">
        <v>91</v>
      </c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</sheetData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SheetLayoutView="75" workbookViewId="0" topLeftCell="A1">
      <selection activeCell="E7" sqref="E7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customWidth="1"/>
    <col min="5" max="5" width="12.14062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69"/>
      <c r="I4" s="8" t="s">
        <v>2</v>
      </c>
      <c r="J4" s="67" t="s">
        <v>2</v>
      </c>
      <c r="K4" s="69"/>
      <c r="L4" s="67" t="s">
        <v>2</v>
      </c>
      <c r="M4" s="68"/>
    </row>
    <row r="5" spans="1:13" ht="21.75" customHeight="1">
      <c r="A5" s="61" t="s">
        <v>3</v>
      </c>
      <c r="B5" s="62"/>
      <c r="C5" s="9" t="s">
        <v>4</v>
      </c>
      <c r="D5" s="9" t="s">
        <v>5</v>
      </c>
      <c r="E5" s="9" t="s">
        <v>6</v>
      </c>
      <c r="F5" s="58" t="s">
        <v>93</v>
      </c>
      <c r="G5" s="70" t="str">
        <f>F5</f>
        <v>ตุลาคม 2549</v>
      </c>
      <c r="H5" s="71"/>
      <c r="I5" s="58" t="s">
        <v>89</v>
      </c>
      <c r="J5" s="70" t="str">
        <f>I5</f>
        <v>กันยายน 2549</v>
      </c>
      <c r="K5" s="71"/>
      <c r="L5" s="65" t="s">
        <v>7</v>
      </c>
      <c r="M5" s="66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31</v>
      </c>
      <c r="D7" s="21">
        <v>116016</v>
      </c>
      <c r="E7" s="21">
        <v>198</v>
      </c>
      <c r="F7" s="22">
        <v>68278013.54059999</v>
      </c>
      <c r="G7" s="23">
        <v>68278.01354059999</v>
      </c>
      <c r="H7" s="24">
        <v>17.94523337378447</v>
      </c>
      <c r="I7" s="22">
        <v>69694106.99095</v>
      </c>
      <c r="J7" s="23">
        <v>69694.10699095001</v>
      </c>
      <c r="K7" s="24">
        <v>18.2527634649674</v>
      </c>
      <c r="L7" s="25">
        <f aca="true" t="shared" si="0" ref="L7:L25">G7-J7</f>
        <v>-1416.0934503500175</v>
      </c>
      <c r="M7" s="34">
        <f aca="true" t="shared" si="1" ref="M7:M24">L7*100/J7</f>
        <v>-2.0318697110702653</v>
      </c>
    </row>
    <row r="8" spans="1:13" s="26" customFormat="1" ht="21">
      <c r="A8" s="27" t="s">
        <v>14</v>
      </c>
      <c r="B8" s="28" t="s">
        <v>15</v>
      </c>
      <c r="C8" s="29">
        <v>56</v>
      </c>
      <c r="D8" s="29">
        <v>314071</v>
      </c>
      <c r="E8" s="29">
        <v>1862</v>
      </c>
      <c r="F8" s="30">
        <v>51648360.35636</v>
      </c>
      <c r="G8" s="31">
        <v>51648.360356360005</v>
      </c>
      <c r="H8" s="32">
        <v>13.574529074678958</v>
      </c>
      <c r="I8" s="30">
        <v>51239575.582270004</v>
      </c>
      <c r="J8" s="31">
        <v>51239.57558227</v>
      </c>
      <c r="K8" s="32">
        <v>13.419554299905736</v>
      </c>
      <c r="L8" s="33">
        <f t="shared" si="0"/>
        <v>408.78477409000334</v>
      </c>
      <c r="M8" s="34">
        <f t="shared" si="1"/>
        <v>0.7977911008135901</v>
      </c>
    </row>
    <row r="9" spans="1:13" s="26" customFormat="1" ht="21">
      <c r="A9" s="27" t="s">
        <v>16</v>
      </c>
      <c r="B9" s="28" t="s">
        <v>17</v>
      </c>
      <c r="C9" s="29">
        <v>37</v>
      </c>
      <c r="D9" s="29">
        <v>132747</v>
      </c>
      <c r="E9" s="29">
        <v>452</v>
      </c>
      <c r="F9" s="30">
        <v>50615701.774170004</v>
      </c>
      <c r="G9" s="31">
        <v>50615.701774170004</v>
      </c>
      <c r="H9" s="32">
        <v>13.30311960782589</v>
      </c>
      <c r="I9" s="30">
        <v>50221842.9671</v>
      </c>
      <c r="J9" s="31">
        <v>50221.842967100005</v>
      </c>
      <c r="K9" s="32">
        <v>13.153011926420803</v>
      </c>
      <c r="L9" s="33">
        <f t="shared" si="0"/>
        <v>393.8588070699989</v>
      </c>
      <c r="M9" s="34">
        <f t="shared" si="1"/>
        <v>0.7842380601763522</v>
      </c>
    </row>
    <row r="10" spans="1:13" s="26" customFormat="1" ht="21">
      <c r="A10" s="27" t="s">
        <v>18</v>
      </c>
      <c r="B10" s="28" t="s">
        <v>33</v>
      </c>
      <c r="C10" s="29">
        <v>38</v>
      </c>
      <c r="D10" s="29">
        <v>171199</v>
      </c>
      <c r="E10" s="29">
        <v>574</v>
      </c>
      <c r="F10" s="30">
        <v>44140667.482200004</v>
      </c>
      <c r="G10" s="31">
        <v>44140.667482200006</v>
      </c>
      <c r="H10" s="32">
        <v>11.601312606607765</v>
      </c>
      <c r="I10" s="30">
        <v>44430822.568569995</v>
      </c>
      <c r="J10" s="31">
        <v>44430.822568569994</v>
      </c>
      <c r="K10" s="32">
        <v>11.636353917316887</v>
      </c>
      <c r="L10" s="33">
        <f t="shared" si="0"/>
        <v>-290.15508636998857</v>
      </c>
      <c r="M10" s="34">
        <f t="shared" si="1"/>
        <v>-0.6530490987921568</v>
      </c>
    </row>
    <row r="11" spans="1:13" s="26" customFormat="1" ht="21">
      <c r="A11" s="27" t="s">
        <v>20</v>
      </c>
      <c r="B11" s="28" t="s">
        <v>21</v>
      </c>
      <c r="C11" s="29">
        <v>76</v>
      </c>
      <c r="D11" s="29">
        <v>234959</v>
      </c>
      <c r="E11" s="29">
        <v>1347</v>
      </c>
      <c r="F11" s="30">
        <v>39118238.15573001</v>
      </c>
      <c r="G11" s="31">
        <v>39118.23815573001</v>
      </c>
      <c r="H11" s="32">
        <v>10.281287876930325</v>
      </c>
      <c r="I11" s="30">
        <v>39559083.634459995</v>
      </c>
      <c r="J11" s="31">
        <v>39559.083634459996</v>
      </c>
      <c r="K11" s="32">
        <v>10.360454099288814</v>
      </c>
      <c r="L11" s="33">
        <f t="shared" si="0"/>
        <v>-440.8454787299852</v>
      </c>
      <c r="M11" s="34">
        <f t="shared" si="1"/>
        <v>-1.1143976003174245</v>
      </c>
    </row>
    <row r="12" spans="1:13" s="26" customFormat="1" ht="21">
      <c r="A12" s="27" t="s">
        <v>22</v>
      </c>
      <c r="B12" s="28" t="s">
        <v>53</v>
      </c>
      <c r="C12" s="29">
        <v>32</v>
      </c>
      <c r="D12" s="29">
        <v>102277</v>
      </c>
      <c r="E12" s="29">
        <v>628</v>
      </c>
      <c r="F12" s="30">
        <v>29962944.878450003</v>
      </c>
      <c r="G12" s="31">
        <v>29962.944878450002</v>
      </c>
      <c r="H12" s="32">
        <v>7.8750392773202</v>
      </c>
      <c r="I12" s="30">
        <v>29825864.77109</v>
      </c>
      <c r="J12" s="31">
        <v>29825.86477109</v>
      </c>
      <c r="K12" s="32">
        <v>7.811341278474268</v>
      </c>
      <c r="L12" s="33">
        <f t="shared" si="0"/>
        <v>137.08010736000142</v>
      </c>
      <c r="M12" s="34">
        <f t="shared" si="1"/>
        <v>0.45960145133116875</v>
      </c>
    </row>
    <row r="13" spans="1:13" s="26" customFormat="1" ht="21">
      <c r="A13" s="27" t="s">
        <v>24</v>
      </c>
      <c r="B13" s="28" t="s">
        <v>31</v>
      </c>
      <c r="C13" s="29">
        <v>4</v>
      </c>
      <c r="D13" s="29">
        <v>9897</v>
      </c>
      <c r="E13" s="29">
        <v>43</v>
      </c>
      <c r="F13" s="30">
        <v>22203146.04974</v>
      </c>
      <c r="G13" s="31">
        <v>22203.14604974</v>
      </c>
      <c r="H13" s="32">
        <v>5.8355628237174955</v>
      </c>
      <c r="I13" s="30">
        <v>22118120.33387</v>
      </c>
      <c r="J13" s="31">
        <v>22118.12033387</v>
      </c>
      <c r="K13" s="32">
        <v>5.792696630666904</v>
      </c>
      <c r="L13" s="33">
        <f t="shared" si="0"/>
        <v>85.02571587000057</v>
      </c>
      <c r="M13" s="34">
        <f t="shared" si="1"/>
        <v>0.3844165534256484</v>
      </c>
    </row>
    <row r="14" spans="1:13" s="26" customFormat="1" ht="21">
      <c r="A14" s="27" t="s">
        <v>26</v>
      </c>
      <c r="B14" s="28" t="s">
        <v>52</v>
      </c>
      <c r="C14" s="29">
        <v>61</v>
      </c>
      <c r="D14" s="29">
        <v>258183</v>
      </c>
      <c r="E14" s="29">
        <v>371</v>
      </c>
      <c r="F14" s="30">
        <v>19395995.9668</v>
      </c>
      <c r="G14" s="31">
        <v>19395.9959668</v>
      </c>
      <c r="H14" s="32">
        <v>5.097770952786124</v>
      </c>
      <c r="I14" s="30">
        <v>18873012.10411</v>
      </c>
      <c r="J14" s="31">
        <v>18873.01210411</v>
      </c>
      <c r="K14" s="32">
        <v>4.942808519700509</v>
      </c>
      <c r="L14" s="33">
        <f t="shared" si="0"/>
        <v>522.9838626900018</v>
      </c>
      <c r="M14" s="34">
        <f t="shared" si="1"/>
        <v>2.7710672774703036</v>
      </c>
    </row>
    <row r="15" spans="1:13" s="26" customFormat="1" ht="21">
      <c r="A15" s="27" t="s">
        <v>27</v>
      </c>
      <c r="B15" s="28" t="s">
        <v>28</v>
      </c>
      <c r="C15" s="29">
        <v>27</v>
      </c>
      <c r="D15" s="29">
        <v>100818</v>
      </c>
      <c r="E15" s="29">
        <v>525</v>
      </c>
      <c r="F15" s="30">
        <v>15440931.55541</v>
      </c>
      <c r="G15" s="31">
        <v>15440.93155541</v>
      </c>
      <c r="H15" s="32">
        <v>4.0582774146716964</v>
      </c>
      <c r="I15" s="30">
        <v>15166342.78495</v>
      </c>
      <c r="J15" s="31">
        <v>15166.342784949999</v>
      </c>
      <c r="K15" s="32">
        <v>3.972038375041582</v>
      </c>
      <c r="L15" s="33">
        <f t="shared" si="0"/>
        <v>274.5887704600009</v>
      </c>
      <c r="M15" s="34">
        <f t="shared" si="1"/>
        <v>1.810514072861938</v>
      </c>
    </row>
    <row r="16" spans="1:13" s="26" customFormat="1" ht="21">
      <c r="A16" s="27" t="s">
        <v>29</v>
      </c>
      <c r="B16" s="28" t="s">
        <v>25</v>
      </c>
      <c r="C16" s="29">
        <v>35</v>
      </c>
      <c r="D16" s="29">
        <v>149398</v>
      </c>
      <c r="E16" s="29">
        <v>575</v>
      </c>
      <c r="F16" s="30">
        <v>12201280.79643</v>
      </c>
      <c r="G16" s="31">
        <v>12201.28079643</v>
      </c>
      <c r="H16" s="32">
        <v>3.206813145212764</v>
      </c>
      <c r="I16" s="30">
        <v>14301859.629110001</v>
      </c>
      <c r="J16" s="31">
        <v>14301.85962911</v>
      </c>
      <c r="K16" s="32">
        <v>3.7456317641491435</v>
      </c>
      <c r="L16" s="33">
        <f t="shared" si="0"/>
        <v>-2100.578832680001</v>
      </c>
      <c r="M16" s="34">
        <f t="shared" si="1"/>
        <v>-14.687452451319574</v>
      </c>
    </row>
    <row r="17" spans="1:13" s="26" customFormat="1" ht="21">
      <c r="A17" s="27" t="s">
        <v>30</v>
      </c>
      <c r="B17" s="28" t="s">
        <v>57</v>
      </c>
      <c r="C17" s="29">
        <v>9</v>
      </c>
      <c r="D17" s="29">
        <v>23092</v>
      </c>
      <c r="E17" s="29">
        <v>181</v>
      </c>
      <c r="F17" s="30">
        <v>6096471.92106</v>
      </c>
      <c r="G17" s="31">
        <v>6096.47192106</v>
      </c>
      <c r="H17" s="32">
        <v>1.6023109886624336</v>
      </c>
      <c r="I17" s="30">
        <v>4933479.66938</v>
      </c>
      <c r="J17" s="31">
        <v>4933.47966938</v>
      </c>
      <c r="K17" s="32">
        <v>1.2920696074936713</v>
      </c>
      <c r="L17" s="33">
        <f t="shared" si="0"/>
        <v>1162.9922516799998</v>
      </c>
      <c r="M17" s="34">
        <f t="shared" si="1"/>
        <v>23.57346801078751</v>
      </c>
    </row>
    <row r="18" spans="1:13" s="26" customFormat="1" ht="21">
      <c r="A18" s="27" t="s">
        <v>32</v>
      </c>
      <c r="B18" s="28" t="s">
        <v>35</v>
      </c>
      <c r="C18" s="29">
        <v>44</v>
      </c>
      <c r="D18" s="29">
        <v>63323</v>
      </c>
      <c r="E18" s="29">
        <v>462</v>
      </c>
      <c r="F18" s="30">
        <v>6000635.6139</v>
      </c>
      <c r="G18" s="31">
        <v>6000.6356139</v>
      </c>
      <c r="H18" s="32">
        <v>1.577122720748851</v>
      </c>
      <c r="I18" s="30">
        <v>5892507.88022</v>
      </c>
      <c r="J18" s="31">
        <v>5892.50788022</v>
      </c>
      <c r="K18" s="32">
        <v>1.5432374012207144</v>
      </c>
      <c r="L18" s="33">
        <f t="shared" si="0"/>
        <v>108.12773368000035</v>
      </c>
      <c r="M18" s="34">
        <f t="shared" si="1"/>
        <v>1.8350036330534927</v>
      </c>
    </row>
    <row r="19" spans="1:13" s="26" customFormat="1" ht="21">
      <c r="A19" s="27" t="s">
        <v>34</v>
      </c>
      <c r="B19" s="28" t="s">
        <v>39</v>
      </c>
      <c r="C19" s="29">
        <v>10</v>
      </c>
      <c r="D19" s="29">
        <v>14628</v>
      </c>
      <c r="E19" s="29">
        <v>67</v>
      </c>
      <c r="F19" s="30">
        <v>4886129.020379999</v>
      </c>
      <c r="G19" s="31">
        <v>4886.129020379999</v>
      </c>
      <c r="H19" s="32">
        <v>1.2842014730408258</v>
      </c>
      <c r="I19" s="30">
        <v>5224516.227240001</v>
      </c>
      <c r="J19" s="31">
        <v>5224.516227240001</v>
      </c>
      <c r="K19" s="32">
        <v>1.3682915677085674</v>
      </c>
      <c r="L19" s="33">
        <f t="shared" si="0"/>
        <v>-338.38720686000215</v>
      </c>
      <c r="M19" s="34">
        <f t="shared" si="1"/>
        <v>-6.476909863839485</v>
      </c>
    </row>
    <row r="20" spans="1:13" s="26" customFormat="1" ht="21">
      <c r="A20" s="27" t="s">
        <v>36</v>
      </c>
      <c r="B20" s="28" t="s">
        <v>37</v>
      </c>
      <c r="C20" s="29">
        <v>27</v>
      </c>
      <c r="D20" s="29">
        <v>40443</v>
      </c>
      <c r="E20" s="29">
        <v>237</v>
      </c>
      <c r="F20" s="30">
        <v>4270959.54651</v>
      </c>
      <c r="G20" s="31">
        <v>4270.95954651</v>
      </c>
      <c r="H20" s="32">
        <v>1.1225189752560738</v>
      </c>
      <c r="I20" s="30">
        <v>4251769.239240001</v>
      </c>
      <c r="J20" s="31">
        <v>4251.769239240001</v>
      </c>
      <c r="K20" s="32">
        <v>1.1135308504856742</v>
      </c>
      <c r="L20" s="33">
        <f t="shared" si="0"/>
        <v>19.19030726999881</v>
      </c>
      <c r="M20" s="34">
        <f t="shared" si="1"/>
        <v>0.45134874896053995</v>
      </c>
    </row>
    <row r="21" spans="1:13" s="26" customFormat="1" ht="21">
      <c r="A21" s="27" t="s">
        <v>38</v>
      </c>
      <c r="B21" s="28" t="s">
        <v>69</v>
      </c>
      <c r="C21" s="29">
        <v>27</v>
      </c>
      <c r="D21" s="29">
        <v>33719</v>
      </c>
      <c r="E21" s="29">
        <v>264</v>
      </c>
      <c r="F21" s="30">
        <v>3070925.5423900005</v>
      </c>
      <c r="G21" s="31">
        <v>3070.9255423900004</v>
      </c>
      <c r="H21" s="32">
        <v>0.8071189051060365</v>
      </c>
      <c r="I21" s="30">
        <v>3031528.4199000006</v>
      </c>
      <c r="J21" s="31">
        <v>3031.5284199000007</v>
      </c>
      <c r="K21" s="32">
        <v>0.7939519361794296</v>
      </c>
      <c r="L21" s="33">
        <f t="shared" si="0"/>
        <v>39.397122489999674</v>
      </c>
      <c r="M21" s="34">
        <f t="shared" si="1"/>
        <v>1.2995795200659621</v>
      </c>
    </row>
    <row r="22" spans="1:13" s="26" customFormat="1" ht="21">
      <c r="A22" s="27" t="s">
        <v>40</v>
      </c>
      <c r="B22" s="28" t="s">
        <v>50</v>
      </c>
      <c r="C22" s="29">
        <v>3</v>
      </c>
      <c r="D22" s="29">
        <v>3008</v>
      </c>
      <c r="E22" s="29">
        <v>6</v>
      </c>
      <c r="F22" s="30">
        <v>2053033.2941</v>
      </c>
      <c r="G22" s="31">
        <v>2053.0332941</v>
      </c>
      <c r="H22" s="32">
        <v>0.5395904139019307</v>
      </c>
      <c r="I22" s="30">
        <v>2008917.148</v>
      </c>
      <c r="J22" s="31">
        <v>2008.917148</v>
      </c>
      <c r="K22" s="32">
        <v>0.5261318511179488</v>
      </c>
      <c r="L22" s="33">
        <f t="shared" si="0"/>
        <v>44.11614610000015</v>
      </c>
      <c r="M22" s="34">
        <f t="shared" si="1"/>
        <v>2.196016204248168</v>
      </c>
    </row>
    <row r="23" spans="1:13" s="26" customFormat="1" ht="21">
      <c r="A23" s="27" t="s">
        <v>41</v>
      </c>
      <c r="B23" s="28" t="s">
        <v>42</v>
      </c>
      <c r="C23" s="29">
        <v>1</v>
      </c>
      <c r="D23" s="29">
        <v>22876</v>
      </c>
      <c r="E23" s="29">
        <v>2</v>
      </c>
      <c r="F23" s="30">
        <v>806557.32767</v>
      </c>
      <c r="G23" s="31">
        <v>806.5573276700001</v>
      </c>
      <c r="H23" s="32">
        <v>0.21198419115939193</v>
      </c>
      <c r="I23" s="30">
        <v>768700.4208999999</v>
      </c>
      <c r="J23" s="31">
        <v>768.7004208999999</v>
      </c>
      <c r="K23" s="32">
        <v>0.20132128186864545</v>
      </c>
      <c r="L23" s="33">
        <f t="shared" si="0"/>
        <v>37.85690677000014</v>
      </c>
      <c r="M23" s="34">
        <f t="shared" si="1"/>
        <v>4.924793292772885</v>
      </c>
    </row>
    <row r="24" spans="1:13" s="38" customFormat="1" ht="21">
      <c r="A24" s="27" t="s">
        <v>43</v>
      </c>
      <c r="B24" s="28" t="s">
        <v>44</v>
      </c>
      <c r="C24" s="29">
        <v>3</v>
      </c>
      <c r="D24" s="29">
        <v>772</v>
      </c>
      <c r="E24" s="29">
        <v>5</v>
      </c>
      <c r="F24" s="30">
        <v>289949.22413000005</v>
      </c>
      <c r="G24" s="31">
        <v>289.94922413000006</v>
      </c>
      <c r="H24" s="32">
        <v>0.07620617858875786</v>
      </c>
      <c r="I24" s="30">
        <v>285649.99145999993</v>
      </c>
      <c r="J24" s="31">
        <v>285.6499914599999</v>
      </c>
      <c r="K24" s="32">
        <v>0.07481122799329902</v>
      </c>
      <c r="L24" s="33">
        <f t="shared" si="0"/>
        <v>4.299232670000151</v>
      </c>
      <c r="M24" s="34">
        <f t="shared" si="1"/>
        <v>1.5050701202636587</v>
      </c>
    </row>
    <row r="25" spans="1:13" s="38" customFormat="1" ht="21">
      <c r="A25" s="27" t="s">
        <v>45</v>
      </c>
      <c r="B25" s="28" t="s">
        <v>72</v>
      </c>
      <c r="C25" s="56">
        <v>0</v>
      </c>
      <c r="D25" s="56">
        <v>0</v>
      </c>
      <c r="E25" s="56">
        <v>0</v>
      </c>
      <c r="F25" s="48">
        <v>0</v>
      </c>
      <c r="G25" s="31">
        <v>0</v>
      </c>
      <c r="H25" s="32">
        <v>0</v>
      </c>
      <c r="I25" s="48">
        <v>0</v>
      </c>
      <c r="J25" s="31">
        <v>0</v>
      </c>
      <c r="K25" s="32">
        <v>0</v>
      </c>
      <c r="L25" s="33">
        <f t="shared" si="0"/>
        <v>0</v>
      </c>
      <c r="M25" s="34">
        <v>0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v>0</v>
      </c>
      <c r="H26" s="47">
        <v>0</v>
      </c>
      <c r="I26" s="48">
        <v>0</v>
      </c>
      <c r="J26" s="49">
        <v>0</v>
      </c>
      <c r="K26" s="47">
        <v>0</v>
      </c>
      <c r="L26" s="33">
        <v>0</v>
      </c>
      <c r="M26" s="34">
        <v>0</v>
      </c>
    </row>
    <row r="27" spans="1:14" s="26" customFormat="1" ht="23.25" customHeight="1" thickBot="1">
      <c r="A27" s="63" t="s">
        <v>47</v>
      </c>
      <c r="B27" s="64"/>
      <c r="C27" s="39">
        <f aca="true" t="shared" si="2" ref="C27:L27">SUM(C7:C26)</f>
        <v>521</v>
      </c>
      <c r="D27" s="39">
        <f t="shared" si="2"/>
        <v>1791426</v>
      </c>
      <c r="E27" s="39">
        <f t="shared" si="2"/>
        <v>7799</v>
      </c>
      <c r="F27" s="40">
        <f t="shared" si="2"/>
        <v>380479942.04603</v>
      </c>
      <c r="G27" s="41">
        <f t="shared" si="2"/>
        <v>380479.9420460301</v>
      </c>
      <c r="H27" s="51">
        <f t="shared" si="2"/>
        <v>99.99999999999997</v>
      </c>
      <c r="I27" s="52">
        <f t="shared" si="2"/>
        <v>381827700.36282</v>
      </c>
      <c r="J27" s="51">
        <f t="shared" si="2"/>
        <v>381827.70036282</v>
      </c>
      <c r="K27" s="51">
        <f t="shared" si="2"/>
        <v>99.99999999999999</v>
      </c>
      <c r="L27" s="53">
        <f t="shared" si="2"/>
        <v>-1347.7583167899888</v>
      </c>
      <c r="M27" s="54">
        <f>L27*100/J27</f>
        <v>-0.35297552155313067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57"/>
      <c r="J30" s="45"/>
      <c r="L30" s="55"/>
    </row>
    <row r="31" spans="2:10" ht="21">
      <c r="B31" s="43" t="s">
        <v>94</v>
      </c>
      <c r="F31" s="1"/>
      <c r="G31" s="1"/>
      <c r="I31" s="1"/>
      <c r="J31" s="1"/>
    </row>
    <row r="32" spans="2:10" ht="20.25">
      <c r="B32" s="1" t="s">
        <v>78</v>
      </c>
      <c r="F32" s="1"/>
      <c r="G32" s="1"/>
      <c r="I32" s="1"/>
      <c r="J32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2:10" ht="20.25">
      <c r="B36" s="59" t="s">
        <v>91</v>
      </c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</sheetData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customWidth="1"/>
    <col min="5" max="5" width="12.14062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69"/>
      <c r="I4" s="8" t="s">
        <v>2</v>
      </c>
      <c r="J4" s="67" t="s">
        <v>2</v>
      </c>
      <c r="K4" s="69"/>
      <c r="L4" s="67" t="s">
        <v>2</v>
      </c>
      <c r="M4" s="68"/>
    </row>
    <row r="5" spans="1:13" ht="21.75" customHeight="1">
      <c r="A5" s="61" t="s">
        <v>3</v>
      </c>
      <c r="B5" s="62"/>
      <c r="C5" s="9" t="s">
        <v>4</v>
      </c>
      <c r="D5" s="9" t="s">
        <v>5</v>
      </c>
      <c r="E5" s="9" t="s">
        <v>6</v>
      </c>
      <c r="F5" s="58" t="s">
        <v>96</v>
      </c>
      <c r="G5" s="70" t="str">
        <f>F5</f>
        <v>พฤศจิกายน 2549</v>
      </c>
      <c r="H5" s="71"/>
      <c r="I5" s="58" t="s">
        <v>93</v>
      </c>
      <c r="J5" s="70" t="str">
        <f>I5</f>
        <v>ตุลาคม 2549</v>
      </c>
      <c r="K5" s="71"/>
      <c r="L5" s="65" t="s">
        <v>7</v>
      </c>
      <c r="M5" s="66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32</v>
      </c>
      <c r="D7" s="21">
        <v>116305</v>
      </c>
      <c r="E7" s="21">
        <v>196</v>
      </c>
      <c r="F7" s="22">
        <v>69330626.82348</v>
      </c>
      <c r="G7" s="23">
        <v>69330.62682348</v>
      </c>
      <c r="H7" s="24">
        <v>17.949623723988463</v>
      </c>
      <c r="I7" s="22">
        <v>68278013.54059999</v>
      </c>
      <c r="J7" s="23">
        <v>68278.01354059999</v>
      </c>
      <c r="K7" s="24">
        <v>17.94523337378447</v>
      </c>
      <c r="L7" s="25">
        <v>1052.6132828800037</v>
      </c>
      <c r="M7" s="34">
        <v>1.541657743534221</v>
      </c>
    </row>
    <row r="8" spans="1:13" s="26" customFormat="1" ht="21">
      <c r="A8" s="27" t="s">
        <v>14</v>
      </c>
      <c r="B8" s="28" t="s">
        <v>15</v>
      </c>
      <c r="C8" s="29">
        <v>56</v>
      </c>
      <c r="D8" s="29">
        <v>315911</v>
      </c>
      <c r="E8" s="29">
        <v>1869</v>
      </c>
      <c r="F8" s="30">
        <v>52562758.99394</v>
      </c>
      <c r="G8" s="31">
        <v>52562.758993940006</v>
      </c>
      <c r="H8" s="32">
        <v>13.608441017532925</v>
      </c>
      <c r="I8" s="30">
        <v>51648360.35636</v>
      </c>
      <c r="J8" s="31">
        <v>51648.360356360005</v>
      </c>
      <c r="K8" s="32">
        <v>13.574529074678958</v>
      </c>
      <c r="L8" s="33">
        <v>914.3986375800014</v>
      </c>
      <c r="M8" s="34">
        <v>1.7704311061781886</v>
      </c>
    </row>
    <row r="9" spans="1:13" s="26" customFormat="1" ht="21">
      <c r="A9" s="27" t="s">
        <v>16</v>
      </c>
      <c r="B9" s="28" t="s">
        <v>17</v>
      </c>
      <c r="C9" s="29">
        <v>38</v>
      </c>
      <c r="D9" s="29">
        <v>132466</v>
      </c>
      <c r="E9" s="29">
        <v>456</v>
      </c>
      <c r="F9" s="30">
        <v>51355649.65607</v>
      </c>
      <c r="G9" s="31">
        <v>51355.64965607</v>
      </c>
      <c r="H9" s="32">
        <v>13.295921725537406</v>
      </c>
      <c r="I9" s="30">
        <v>50615701.774170004</v>
      </c>
      <c r="J9" s="31">
        <v>50615.701774170004</v>
      </c>
      <c r="K9" s="32">
        <v>13.30311960782589</v>
      </c>
      <c r="L9" s="33">
        <v>739.9478818999996</v>
      </c>
      <c r="M9" s="34">
        <v>1.461893949828839</v>
      </c>
    </row>
    <row r="10" spans="1:13" s="26" customFormat="1" ht="21">
      <c r="A10" s="27" t="s">
        <v>18</v>
      </c>
      <c r="B10" s="28" t="s">
        <v>33</v>
      </c>
      <c r="C10" s="29">
        <v>38</v>
      </c>
      <c r="D10" s="29">
        <v>171998</v>
      </c>
      <c r="E10" s="29">
        <v>578</v>
      </c>
      <c r="F10" s="30">
        <v>44707306.73182</v>
      </c>
      <c r="G10" s="31">
        <v>44707.306731820005</v>
      </c>
      <c r="H10" s="32">
        <v>11.57467298820573</v>
      </c>
      <c r="I10" s="30">
        <v>44140667.482200004</v>
      </c>
      <c r="J10" s="31">
        <v>44140.667482200006</v>
      </c>
      <c r="K10" s="32">
        <v>11.601312606607765</v>
      </c>
      <c r="L10" s="33">
        <v>566.6392496199987</v>
      </c>
      <c r="M10" s="34">
        <v>1.2837124627725656</v>
      </c>
    </row>
    <row r="11" spans="1:13" s="26" customFormat="1" ht="21">
      <c r="A11" s="27" t="s">
        <v>20</v>
      </c>
      <c r="B11" s="28" t="s">
        <v>21</v>
      </c>
      <c r="C11" s="29">
        <v>76</v>
      </c>
      <c r="D11" s="29">
        <v>237543</v>
      </c>
      <c r="E11" s="29">
        <v>1349</v>
      </c>
      <c r="F11" s="30">
        <v>39718143.463149995</v>
      </c>
      <c r="G11" s="31">
        <v>39718.143463149994</v>
      </c>
      <c r="H11" s="32">
        <v>10.282984055431761</v>
      </c>
      <c r="I11" s="30">
        <v>39118238.15573001</v>
      </c>
      <c r="J11" s="31">
        <v>39118.23815573001</v>
      </c>
      <c r="K11" s="32">
        <v>10.281287876930325</v>
      </c>
      <c r="L11" s="33">
        <v>599.9053074199837</v>
      </c>
      <c r="M11" s="34">
        <v>1.5335693418291387</v>
      </c>
    </row>
    <row r="12" spans="1:13" s="26" customFormat="1" ht="21">
      <c r="A12" s="27" t="s">
        <v>22</v>
      </c>
      <c r="B12" s="28" t="s">
        <v>53</v>
      </c>
      <c r="C12" s="29">
        <v>32</v>
      </c>
      <c r="D12" s="29">
        <v>101751</v>
      </c>
      <c r="E12" s="29">
        <v>623</v>
      </c>
      <c r="F12" s="30">
        <v>30365413.304750003</v>
      </c>
      <c r="G12" s="31">
        <v>30365.413304750004</v>
      </c>
      <c r="H12" s="32">
        <v>7.861572410579532</v>
      </c>
      <c r="I12" s="30">
        <v>29962944.878450003</v>
      </c>
      <c r="J12" s="31">
        <v>29962.944878450002</v>
      </c>
      <c r="K12" s="32">
        <v>7.8750392773202</v>
      </c>
      <c r="L12" s="33">
        <v>402.46842630000174</v>
      </c>
      <c r="M12" s="34">
        <v>1.3432205276640405</v>
      </c>
    </row>
    <row r="13" spans="1:13" s="26" customFormat="1" ht="21">
      <c r="A13" s="27" t="s">
        <v>24</v>
      </c>
      <c r="B13" s="28" t="s">
        <v>31</v>
      </c>
      <c r="C13" s="29">
        <v>5</v>
      </c>
      <c r="D13" s="29">
        <v>13677</v>
      </c>
      <c r="E13" s="29">
        <v>49</v>
      </c>
      <c r="F13" s="30">
        <v>22541336.38613</v>
      </c>
      <c r="G13" s="31">
        <v>22541.336386130002</v>
      </c>
      <c r="H13" s="32">
        <v>5.835927423489785</v>
      </c>
      <c r="I13" s="30">
        <v>22203146.04974</v>
      </c>
      <c r="J13" s="31">
        <v>22203.14604974</v>
      </c>
      <c r="K13" s="32">
        <v>5.8355628237174955</v>
      </c>
      <c r="L13" s="33">
        <v>338.1903363900019</v>
      </c>
      <c r="M13" s="34">
        <v>1.5231640400526127</v>
      </c>
    </row>
    <row r="14" spans="1:13" s="26" customFormat="1" ht="21">
      <c r="A14" s="27" t="s">
        <v>26</v>
      </c>
      <c r="B14" s="28" t="s">
        <v>52</v>
      </c>
      <c r="C14" s="29">
        <v>61</v>
      </c>
      <c r="D14" s="29">
        <v>257613</v>
      </c>
      <c r="E14" s="29">
        <v>370</v>
      </c>
      <c r="F14" s="30">
        <v>19561687.008589998</v>
      </c>
      <c r="G14" s="31">
        <v>19561.687008589997</v>
      </c>
      <c r="H14" s="32">
        <v>5.064499447042494</v>
      </c>
      <c r="I14" s="30">
        <v>19395995.9668</v>
      </c>
      <c r="J14" s="31">
        <v>19395.9959668</v>
      </c>
      <c r="K14" s="32">
        <v>5.097770952786124</v>
      </c>
      <c r="L14" s="33">
        <v>165.69104178999623</v>
      </c>
      <c r="M14" s="34">
        <v>0.8542538474106125</v>
      </c>
    </row>
    <row r="15" spans="1:13" s="26" customFormat="1" ht="21">
      <c r="A15" s="27" t="s">
        <v>27</v>
      </c>
      <c r="B15" s="28" t="s">
        <v>28</v>
      </c>
      <c r="C15" s="29">
        <v>27</v>
      </c>
      <c r="D15" s="29">
        <v>101416</v>
      </c>
      <c r="E15" s="29">
        <v>527</v>
      </c>
      <c r="F15" s="30">
        <v>15614954.809099996</v>
      </c>
      <c r="G15" s="31">
        <v>15614.954809099996</v>
      </c>
      <c r="H15" s="32">
        <v>4.042694781976305</v>
      </c>
      <c r="I15" s="30">
        <v>15440931.55541</v>
      </c>
      <c r="J15" s="31">
        <v>15440.93155541</v>
      </c>
      <c r="K15" s="32">
        <v>4.0582774146716964</v>
      </c>
      <c r="L15" s="33">
        <v>174.02325368999664</v>
      </c>
      <c r="M15" s="34">
        <v>1.127025614131581</v>
      </c>
    </row>
    <row r="16" spans="1:13" s="26" customFormat="1" ht="21">
      <c r="A16" s="27" t="s">
        <v>29</v>
      </c>
      <c r="B16" s="28" t="s">
        <v>25</v>
      </c>
      <c r="C16" s="29">
        <v>35</v>
      </c>
      <c r="D16" s="29">
        <v>150234</v>
      </c>
      <c r="E16" s="29">
        <v>579</v>
      </c>
      <c r="F16" s="30">
        <v>12421233.90872</v>
      </c>
      <c r="G16" s="31">
        <v>12421.23390872</v>
      </c>
      <c r="H16" s="32">
        <v>3.215843921573524</v>
      </c>
      <c r="I16" s="30">
        <v>12201280.79643</v>
      </c>
      <c r="J16" s="31">
        <v>12201.28079643</v>
      </c>
      <c r="K16" s="32">
        <v>3.206813145212764</v>
      </c>
      <c r="L16" s="33">
        <v>219.95311229000072</v>
      </c>
      <c r="M16" s="34">
        <v>1.8027051090763955</v>
      </c>
    </row>
    <row r="17" spans="1:13" s="26" customFormat="1" ht="21">
      <c r="A17" s="27" t="s">
        <v>30</v>
      </c>
      <c r="B17" s="28" t="s">
        <v>57</v>
      </c>
      <c r="C17" s="29">
        <v>9</v>
      </c>
      <c r="D17" s="29">
        <v>23196</v>
      </c>
      <c r="E17" s="29">
        <v>185</v>
      </c>
      <c r="F17" s="30">
        <v>6179651.90311</v>
      </c>
      <c r="G17" s="31">
        <v>6179.651903110001</v>
      </c>
      <c r="H17" s="32">
        <v>1.5999051427656783</v>
      </c>
      <c r="I17" s="30">
        <v>6096471.92106</v>
      </c>
      <c r="J17" s="31">
        <v>6096.47192106</v>
      </c>
      <c r="K17" s="32">
        <v>1.6023109886624336</v>
      </c>
      <c r="L17" s="33">
        <v>83.17998205000094</v>
      </c>
      <c r="M17" s="34">
        <v>1.3643953933857922</v>
      </c>
    </row>
    <row r="18" spans="1:13" s="26" customFormat="1" ht="21">
      <c r="A18" s="27" t="s">
        <v>32</v>
      </c>
      <c r="B18" s="28" t="s">
        <v>35</v>
      </c>
      <c r="C18" s="29">
        <v>44</v>
      </c>
      <c r="D18" s="29">
        <v>64279</v>
      </c>
      <c r="E18" s="29">
        <v>469</v>
      </c>
      <c r="F18" s="30">
        <v>6160194.20825</v>
      </c>
      <c r="G18" s="31">
        <v>6160.19420825</v>
      </c>
      <c r="H18" s="32">
        <v>1.594867566772569</v>
      </c>
      <c r="I18" s="30">
        <v>6000635.6139</v>
      </c>
      <c r="J18" s="31">
        <v>6000.6356139</v>
      </c>
      <c r="K18" s="32">
        <v>1.577122720748851</v>
      </c>
      <c r="L18" s="33">
        <v>159.55859435000002</v>
      </c>
      <c r="M18" s="34">
        <v>2.659028219950485</v>
      </c>
    </row>
    <row r="19" spans="1:13" s="26" customFormat="1" ht="21">
      <c r="A19" s="27" t="s">
        <v>34</v>
      </c>
      <c r="B19" s="28" t="s">
        <v>39</v>
      </c>
      <c r="C19" s="29">
        <v>10</v>
      </c>
      <c r="D19" s="29">
        <v>14628</v>
      </c>
      <c r="E19" s="29">
        <v>67</v>
      </c>
      <c r="F19" s="30">
        <v>4942703.84164</v>
      </c>
      <c r="G19" s="31">
        <v>4942.70384164</v>
      </c>
      <c r="H19" s="32">
        <v>1.2796606377501238</v>
      </c>
      <c r="I19" s="30">
        <v>4886129.020379999</v>
      </c>
      <c r="J19" s="31">
        <v>4886.129020379999</v>
      </c>
      <c r="K19" s="32">
        <v>1.2842014730408258</v>
      </c>
      <c r="L19" s="33">
        <v>56.574821260001045</v>
      </c>
      <c r="M19" s="34">
        <v>1.1578658898286964</v>
      </c>
    </row>
    <row r="20" spans="1:13" s="26" customFormat="1" ht="21">
      <c r="A20" s="27" t="s">
        <v>36</v>
      </c>
      <c r="B20" s="28" t="s">
        <v>37</v>
      </c>
      <c r="C20" s="29">
        <v>29</v>
      </c>
      <c r="D20" s="29">
        <v>41163</v>
      </c>
      <c r="E20" s="29">
        <v>239</v>
      </c>
      <c r="F20" s="30">
        <v>4370045.0822</v>
      </c>
      <c r="G20" s="31">
        <v>4370.0450822</v>
      </c>
      <c r="H20" s="32">
        <v>1.1313999090484348</v>
      </c>
      <c r="I20" s="30">
        <v>4270959.54651</v>
      </c>
      <c r="J20" s="31">
        <v>4270.95954651</v>
      </c>
      <c r="K20" s="32">
        <v>1.1225189752560738</v>
      </c>
      <c r="L20" s="33">
        <v>99.08553569000014</v>
      </c>
      <c r="M20" s="34">
        <v>2.319983006417552</v>
      </c>
    </row>
    <row r="21" spans="1:13" s="26" customFormat="1" ht="21">
      <c r="A21" s="27" t="s">
        <v>38</v>
      </c>
      <c r="B21" s="28" t="s">
        <v>69</v>
      </c>
      <c r="C21" s="29">
        <v>27</v>
      </c>
      <c r="D21" s="29">
        <v>33933</v>
      </c>
      <c r="E21" s="29">
        <v>265</v>
      </c>
      <c r="F21" s="30">
        <v>3133591.21448</v>
      </c>
      <c r="G21" s="31">
        <v>3133.59121448</v>
      </c>
      <c r="H21" s="32">
        <v>0.8112833502561541</v>
      </c>
      <c r="I21" s="30">
        <v>3070925.5423900005</v>
      </c>
      <c r="J21" s="31">
        <v>3070.9255423900004</v>
      </c>
      <c r="K21" s="32">
        <v>0.8071189051060365</v>
      </c>
      <c r="L21" s="33">
        <v>62.66567208999959</v>
      </c>
      <c r="M21" s="34">
        <v>2.0406119010371366</v>
      </c>
    </row>
    <row r="22" spans="1:13" s="26" customFormat="1" ht="21">
      <c r="A22" s="27" t="s">
        <v>40</v>
      </c>
      <c r="B22" s="28" t="s">
        <v>50</v>
      </c>
      <c r="C22" s="29">
        <v>3</v>
      </c>
      <c r="D22" s="29">
        <v>3029</v>
      </c>
      <c r="E22" s="29">
        <v>6</v>
      </c>
      <c r="F22" s="30">
        <v>2149294.58057</v>
      </c>
      <c r="G22" s="31">
        <v>2149.29458057</v>
      </c>
      <c r="H22" s="32">
        <v>0.5564500244814412</v>
      </c>
      <c r="I22" s="30">
        <v>2053033.2941</v>
      </c>
      <c r="J22" s="31">
        <v>2053.0332941</v>
      </c>
      <c r="K22" s="32">
        <v>0.5395904139019307</v>
      </c>
      <c r="L22" s="33">
        <v>96.26128646999996</v>
      </c>
      <c r="M22" s="34">
        <v>4.688734797756827</v>
      </c>
    </row>
    <row r="23" spans="1:13" s="26" customFormat="1" ht="21">
      <c r="A23" s="27" t="s">
        <v>41</v>
      </c>
      <c r="B23" s="28" t="s">
        <v>42</v>
      </c>
      <c r="C23" s="29">
        <v>1</v>
      </c>
      <c r="D23" s="29">
        <v>22612</v>
      </c>
      <c r="E23" s="29">
        <v>2</v>
      </c>
      <c r="F23" s="30">
        <v>844685.7309399999</v>
      </c>
      <c r="G23" s="31">
        <v>844.6857309399999</v>
      </c>
      <c r="H23" s="32">
        <v>0.21868821515198475</v>
      </c>
      <c r="I23" s="30">
        <v>806557.32767</v>
      </c>
      <c r="J23" s="31">
        <v>806.5573276700001</v>
      </c>
      <c r="K23" s="32">
        <v>0.21198419115939193</v>
      </c>
      <c r="L23" s="33">
        <v>38.12840326999981</v>
      </c>
      <c r="M23" s="34">
        <v>4.727302320858698</v>
      </c>
    </row>
    <row r="24" spans="1:13" s="38" customFormat="1" ht="21">
      <c r="A24" s="27" t="s">
        <v>43</v>
      </c>
      <c r="B24" s="28" t="s">
        <v>44</v>
      </c>
      <c r="C24" s="29">
        <v>3</v>
      </c>
      <c r="D24" s="29">
        <v>773</v>
      </c>
      <c r="E24" s="29">
        <v>5</v>
      </c>
      <c r="F24" s="30">
        <v>291865.49443</v>
      </c>
      <c r="G24" s="31">
        <v>291.86549443</v>
      </c>
      <c r="H24" s="32">
        <v>0.07556365841567894</v>
      </c>
      <c r="I24" s="30">
        <v>289949.22413000005</v>
      </c>
      <c r="J24" s="31">
        <v>289.94922413000006</v>
      </c>
      <c r="K24" s="32">
        <v>0.07620617858875786</v>
      </c>
      <c r="L24" s="33">
        <v>1.916270299999951</v>
      </c>
      <c r="M24" s="34">
        <v>0.660898578276858</v>
      </c>
    </row>
    <row r="25" spans="1:13" s="38" customFormat="1" ht="21">
      <c r="A25" s="27" t="s">
        <v>45</v>
      </c>
      <c r="B25" s="28" t="s">
        <v>72</v>
      </c>
      <c r="C25" s="56">
        <v>0</v>
      </c>
      <c r="D25" s="56">
        <v>0</v>
      </c>
      <c r="E25" s="56">
        <v>0</v>
      </c>
      <c r="F25" s="48">
        <v>0</v>
      </c>
      <c r="G25" s="31">
        <v>0</v>
      </c>
      <c r="H25" s="32">
        <v>0</v>
      </c>
      <c r="I25" s="48">
        <v>0</v>
      </c>
      <c r="J25" s="31">
        <v>0</v>
      </c>
      <c r="K25" s="32">
        <v>0</v>
      </c>
      <c r="L25" s="33">
        <v>0</v>
      </c>
      <c r="M25" s="34">
        <v>0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v>0</v>
      </c>
      <c r="H26" s="47">
        <v>0</v>
      </c>
      <c r="I26" s="48">
        <v>0</v>
      </c>
      <c r="J26" s="49">
        <v>0</v>
      </c>
      <c r="K26" s="47">
        <v>0</v>
      </c>
      <c r="L26" s="33">
        <v>0</v>
      </c>
      <c r="M26" s="34">
        <v>0</v>
      </c>
    </row>
    <row r="27" spans="1:14" s="26" customFormat="1" ht="23.25" customHeight="1" thickBot="1">
      <c r="A27" s="63" t="s">
        <v>47</v>
      </c>
      <c r="B27" s="64"/>
      <c r="C27" s="39">
        <f aca="true" t="shared" si="0" ref="C27:L27">SUM(C7:C26)</f>
        <v>526</v>
      </c>
      <c r="D27" s="39">
        <f t="shared" si="0"/>
        <v>1802527</v>
      </c>
      <c r="E27" s="39">
        <f t="shared" si="0"/>
        <v>7834</v>
      </c>
      <c r="F27" s="40">
        <f t="shared" si="0"/>
        <v>386251143.1413699</v>
      </c>
      <c r="G27" s="41">
        <f t="shared" si="0"/>
        <v>386251.14314137003</v>
      </c>
      <c r="H27" s="51">
        <f t="shared" si="0"/>
        <v>99.99999999999997</v>
      </c>
      <c r="I27" s="52">
        <f t="shared" si="0"/>
        <v>380479942.04603</v>
      </c>
      <c r="J27" s="51">
        <f t="shared" si="0"/>
        <v>380479.9420460301</v>
      </c>
      <c r="K27" s="51">
        <f t="shared" si="0"/>
        <v>99.99999999999997</v>
      </c>
      <c r="L27" s="53">
        <f t="shared" si="0"/>
        <v>5771.201095339987</v>
      </c>
      <c r="M27" s="54">
        <f>L27*100/J27</f>
        <v>1.5168213767867407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57"/>
      <c r="J30" s="45"/>
      <c r="L30" s="55"/>
    </row>
    <row r="31" spans="2:10" ht="21">
      <c r="B31" s="43" t="s">
        <v>97</v>
      </c>
      <c r="F31" s="1"/>
      <c r="G31" s="1"/>
      <c r="I31" s="1"/>
      <c r="J31" s="1"/>
    </row>
    <row r="32" spans="2:10" ht="20.25">
      <c r="B32" s="1" t="s">
        <v>78</v>
      </c>
      <c r="F32" s="1"/>
      <c r="G32" s="1"/>
      <c r="I32" s="1"/>
      <c r="J32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2:10" ht="20.25">
      <c r="B36" s="59" t="s">
        <v>91</v>
      </c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</sheetData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customWidth="1"/>
    <col min="5" max="5" width="12.14062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69"/>
      <c r="I4" s="8" t="s">
        <v>2</v>
      </c>
      <c r="J4" s="67" t="s">
        <v>2</v>
      </c>
      <c r="K4" s="69"/>
      <c r="L4" s="67" t="s">
        <v>2</v>
      </c>
      <c r="M4" s="68"/>
    </row>
    <row r="5" spans="1:13" ht="21.75" customHeight="1">
      <c r="A5" s="61" t="s">
        <v>3</v>
      </c>
      <c r="B5" s="62"/>
      <c r="C5" s="9" t="s">
        <v>4</v>
      </c>
      <c r="D5" s="9" t="s">
        <v>5</v>
      </c>
      <c r="E5" s="9" t="s">
        <v>6</v>
      </c>
      <c r="F5" s="58" t="s">
        <v>99</v>
      </c>
      <c r="G5" s="70" t="str">
        <f>F5</f>
        <v>ธันวาคม 2549</v>
      </c>
      <c r="H5" s="71"/>
      <c r="I5" s="58" t="s">
        <v>96</v>
      </c>
      <c r="J5" s="70" t="str">
        <f>I5</f>
        <v>พฤศจิกายน 2549</v>
      </c>
      <c r="K5" s="71"/>
      <c r="L5" s="65" t="s">
        <v>7</v>
      </c>
      <c r="M5" s="66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32</v>
      </c>
      <c r="D7" s="21">
        <v>116722</v>
      </c>
      <c r="E7" s="21">
        <v>205</v>
      </c>
      <c r="F7" s="22">
        <v>69297207.82935001</v>
      </c>
      <c r="G7" s="23">
        <v>69297.20782935001</v>
      </c>
      <c r="H7" s="24">
        <v>17.92214269435074</v>
      </c>
      <c r="I7" s="22">
        <v>69330626.82348</v>
      </c>
      <c r="J7" s="23">
        <v>69330.62682348</v>
      </c>
      <c r="K7" s="24">
        <v>17.949623723988463</v>
      </c>
      <c r="L7" s="25">
        <v>-33.41899412998464</v>
      </c>
      <c r="M7" s="34">
        <v>-0.048202353939582054</v>
      </c>
    </row>
    <row r="8" spans="1:13" s="26" customFormat="1" ht="21">
      <c r="A8" s="27" t="s">
        <v>14</v>
      </c>
      <c r="B8" s="28" t="s">
        <v>15</v>
      </c>
      <c r="C8" s="29">
        <v>56</v>
      </c>
      <c r="D8" s="29">
        <v>322056</v>
      </c>
      <c r="E8" s="29">
        <v>1882</v>
      </c>
      <c r="F8" s="30">
        <v>53016042.03887</v>
      </c>
      <c r="G8" s="31">
        <v>53016.04203887</v>
      </c>
      <c r="H8" s="32">
        <v>13.711390404793427</v>
      </c>
      <c r="I8" s="30">
        <v>52562758.99394</v>
      </c>
      <c r="J8" s="31">
        <v>52562.758993940006</v>
      </c>
      <c r="K8" s="32">
        <v>13.608441017532925</v>
      </c>
      <c r="L8" s="33">
        <v>453.2830449299945</v>
      </c>
      <c r="M8" s="34">
        <v>0.8623653963488747</v>
      </c>
    </row>
    <row r="9" spans="1:13" s="26" customFormat="1" ht="21">
      <c r="A9" s="27" t="s">
        <v>16</v>
      </c>
      <c r="B9" s="28" t="s">
        <v>17</v>
      </c>
      <c r="C9" s="29">
        <v>37</v>
      </c>
      <c r="D9" s="29">
        <v>133698</v>
      </c>
      <c r="E9" s="29">
        <v>469</v>
      </c>
      <c r="F9" s="30">
        <v>51499456.03106</v>
      </c>
      <c r="G9" s="31">
        <v>51499.456031060006</v>
      </c>
      <c r="H9" s="32">
        <v>13.319160014975116</v>
      </c>
      <c r="I9" s="30">
        <v>51355649.65607</v>
      </c>
      <c r="J9" s="31">
        <v>51355.64965607</v>
      </c>
      <c r="K9" s="32">
        <v>13.295921725537406</v>
      </c>
      <c r="L9" s="33">
        <v>143.80637499000295</v>
      </c>
      <c r="M9" s="34">
        <v>0.28002055460904035</v>
      </c>
    </row>
    <row r="10" spans="1:13" s="26" customFormat="1" ht="21">
      <c r="A10" s="27" t="s">
        <v>18</v>
      </c>
      <c r="B10" s="28" t="s">
        <v>33</v>
      </c>
      <c r="C10" s="29">
        <v>38</v>
      </c>
      <c r="D10" s="29">
        <v>153948</v>
      </c>
      <c r="E10" s="29">
        <v>580</v>
      </c>
      <c r="F10" s="30">
        <v>44049880.0808</v>
      </c>
      <c r="G10" s="31">
        <v>44049.880080799994</v>
      </c>
      <c r="H10" s="32">
        <v>11.392497060217279</v>
      </c>
      <c r="I10" s="30">
        <v>44707306.73182</v>
      </c>
      <c r="J10" s="31">
        <v>44707.306731820005</v>
      </c>
      <c r="K10" s="32">
        <v>11.57467298820573</v>
      </c>
      <c r="L10" s="33">
        <v>-657.4266510200105</v>
      </c>
      <c r="M10" s="34">
        <v>-1.4705127619599891</v>
      </c>
    </row>
    <row r="11" spans="1:13" s="26" customFormat="1" ht="21">
      <c r="A11" s="27" t="s">
        <v>20</v>
      </c>
      <c r="B11" s="28" t="s">
        <v>21</v>
      </c>
      <c r="C11" s="29">
        <v>75</v>
      </c>
      <c r="D11" s="29">
        <v>241023</v>
      </c>
      <c r="E11" s="29">
        <v>1355</v>
      </c>
      <c r="F11" s="30">
        <v>39976617.06647</v>
      </c>
      <c r="G11" s="31">
        <v>39976.61706647</v>
      </c>
      <c r="H11" s="32">
        <v>10.339040459855894</v>
      </c>
      <c r="I11" s="30">
        <v>39718143.463149995</v>
      </c>
      <c r="J11" s="31">
        <v>39718.143463149994</v>
      </c>
      <c r="K11" s="32">
        <v>10.282984055431761</v>
      </c>
      <c r="L11" s="33">
        <v>258.47360332000244</v>
      </c>
      <c r="M11" s="34">
        <v>0.6507695999431874</v>
      </c>
    </row>
    <row r="12" spans="1:13" s="26" customFormat="1" ht="21">
      <c r="A12" s="27" t="s">
        <v>22</v>
      </c>
      <c r="B12" s="28" t="s">
        <v>53</v>
      </c>
      <c r="C12" s="29">
        <v>32</v>
      </c>
      <c r="D12" s="29">
        <v>101800</v>
      </c>
      <c r="E12" s="29">
        <v>618</v>
      </c>
      <c r="F12" s="30">
        <v>30250692.143080004</v>
      </c>
      <c r="G12" s="31">
        <v>30250.692143080003</v>
      </c>
      <c r="H12" s="32">
        <v>7.823651748368574</v>
      </c>
      <c r="I12" s="30">
        <v>30365413.304750003</v>
      </c>
      <c r="J12" s="31">
        <v>30365.413304750004</v>
      </c>
      <c r="K12" s="32">
        <v>7.861572410579532</v>
      </c>
      <c r="L12" s="33">
        <v>-114.72116167000058</v>
      </c>
      <c r="M12" s="34">
        <v>-0.3778020754028564</v>
      </c>
    </row>
    <row r="13" spans="1:13" s="26" customFormat="1" ht="21">
      <c r="A13" s="27" t="s">
        <v>24</v>
      </c>
      <c r="B13" s="28" t="s">
        <v>31</v>
      </c>
      <c r="C13" s="29">
        <v>5</v>
      </c>
      <c r="D13" s="29">
        <v>13721</v>
      </c>
      <c r="E13" s="29">
        <v>47</v>
      </c>
      <c r="F13" s="30">
        <v>22318703.409150004</v>
      </c>
      <c r="G13" s="31">
        <v>22318.703409150003</v>
      </c>
      <c r="H13" s="32">
        <v>5.772223727061393</v>
      </c>
      <c r="I13" s="30">
        <v>22541336.38613</v>
      </c>
      <c r="J13" s="31">
        <v>22541.336386130002</v>
      </c>
      <c r="K13" s="32">
        <v>5.835927423489785</v>
      </c>
      <c r="L13" s="33">
        <v>-222.6329769799995</v>
      </c>
      <c r="M13" s="34">
        <v>-0.9876653857887001</v>
      </c>
    </row>
    <row r="14" spans="1:13" s="26" customFormat="1" ht="21">
      <c r="A14" s="27" t="s">
        <v>26</v>
      </c>
      <c r="B14" s="28" t="s">
        <v>52</v>
      </c>
      <c r="C14" s="29">
        <v>61</v>
      </c>
      <c r="D14" s="29">
        <v>258271</v>
      </c>
      <c r="E14" s="29">
        <v>371</v>
      </c>
      <c r="F14" s="30">
        <v>19823474.97527</v>
      </c>
      <c r="G14" s="31">
        <v>19823.47497527</v>
      </c>
      <c r="H14" s="32">
        <v>5.1268897886850455</v>
      </c>
      <c r="I14" s="30">
        <v>19561687.008589998</v>
      </c>
      <c r="J14" s="31">
        <v>19561.687008589997</v>
      </c>
      <c r="K14" s="32">
        <v>5.064499447042494</v>
      </c>
      <c r="L14" s="33">
        <v>261.7879666800036</v>
      </c>
      <c r="M14" s="34">
        <v>1.338268864873701</v>
      </c>
    </row>
    <row r="15" spans="1:13" s="26" customFormat="1" ht="21">
      <c r="A15" s="27" t="s">
        <v>27</v>
      </c>
      <c r="B15" s="28" t="s">
        <v>28</v>
      </c>
      <c r="C15" s="29">
        <v>27</v>
      </c>
      <c r="D15" s="29">
        <v>102634</v>
      </c>
      <c r="E15" s="29">
        <v>530</v>
      </c>
      <c r="F15" s="30">
        <v>15793662.81501</v>
      </c>
      <c r="G15" s="31">
        <v>15793.66281501</v>
      </c>
      <c r="H15" s="32">
        <v>4.084670760965138</v>
      </c>
      <c r="I15" s="30">
        <v>15614954.809099996</v>
      </c>
      <c r="J15" s="31">
        <v>15614.954809099996</v>
      </c>
      <c r="K15" s="32">
        <v>4.042694781976305</v>
      </c>
      <c r="L15" s="33">
        <v>178.70800591000443</v>
      </c>
      <c r="M15" s="34">
        <v>1.1444670067559721</v>
      </c>
    </row>
    <row r="16" spans="1:13" s="26" customFormat="1" ht="21">
      <c r="A16" s="27" t="s">
        <v>29</v>
      </c>
      <c r="B16" s="28" t="s">
        <v>25</v>
      </c>
      <c r="C16" s="29">
        <v>35</v>
      </c>
      <c r="D16" s="29">
        <v>152304</v>
      </c>
      <c r="E16" s="29">
        <v>592</v>
      </c>
      <c r="F16" s="30">
        <v>12540461.907070002</v>
      </c>
      <c r="G16" s="31">
        <v>12540.461907070001</v>
      </c>
      <c r="H16" s="32">
        <v>3.2433045254153425</v>
      </c>
      <c r="I16" s="30">
        <v>12421233.90872</v>
      </c>
      <c r="J16" s="31">
        <v>12421.23390872</v>
      </c>
      <c r="K16" s="32">
        <v>3.215843921573524</v>
      </c>
      <c r="L16" s="33">
        <v>119.22799835000114</v>
      </c>
      <c r="M16" s="34">
        <v>0.9598724186837853</v>
      </c>
    </row>
    <row r="17" spans="1:13" s="26" customFormat="1" ht="21">
      <c r="A17" s="27" t="s">
        <v>30</v>
      </c>
      <c r="B17" s="28" t="s">
        <v>57</v>
      </c>
      <c r="C17" s="29">
        <v>9</v>
      </c>
      <c r="D17" s="29">
        <v>23807</v>
      </c>
      <c r="E17" s="29">
        <v>186</v>
      </c>
      <c r="F17" s="30">
        <v>6242765.25673</v>
      </c>
      <c r="G17" s="31">
        <v>6242.765256729999</v>
      </c>
      <c r="H17" s="32">
        <v>1.6145488865002027</v>
      </c>
      <c r="I17" s="30">
        <v>6179651.90311</v>
      </c>
      <c r="J17" s="31">
        <v>6179.651903110001</v>
      </c>
      <c r="K17" s="32">
        <v>1.5999051427656783</v>
      </c>
      <c r="L17" s="33">
        <v>63.113353619998634</v>
      </c>
      <c r="M17" s="34">
        <v>1.0213092033264188</v>
      </c>
    </row>
    <row r="18" spans="1:13" s="26" customFormat="1" ht="21">
      <c r="A18" s="27" t="s">
        <v>32</v>
      </c>
      <c r="B18" s="28" t="s">
        <v>35</v>
      </c>
      <c r="C18" s="29">
        <v>44</v>
      </c>
      <c r="D18" s="29">
        <v>65106</v>
      </c>
      <c r="E18" s="29">
        <v>472</v>
      </c>
      <c r="F18" s="30">
        <v>6228568.78455</v>
      </c>
      <c r="G18" s="31">
        <v>6228.56878455</v>
      </c>
      <c r="H18" s="32">
        <v>1.6108772926779396</v>
      </c>
      <c r="I18" s="30">
        <v>6160194.20825</v>
      </c>
      <c r="J18" s="31">
        <v>6160.19420825</v>
      </c>
      <c r="K18" s="32">
        <v>1.594867566772569</v>
      </c>
      <c r="L18" s="33">
        <v>68.37457629999972</v>
      </c>
      <c r="M18" s="34">
        <v>1.1099418945011428</v>
      </c>
    </row>
    <row r="19" spans="1:13" s="26" customFormat="1" ht="21">
      <c r="A19" s="27" t="s">
        <v>34</v>
      </c>
      <c r="B19" s="28" t="s">
        <v>39</v>
      </c>
      <c r="C19" s="29">
        <v>10</v>
      </c>
      <c r="D19" s="29">
        <v>14737</v>
      </c>
      <c r="E19" s="29">
        <v>67</v>
      </c>
      <c r="F19" s="30">
        <v>4674164.45369</v>
      </c>
      <c r="G19" s="31">
        <v>4674.16445369</v>
      </c>
      <c r="H19" s="32">
        <v>1.2088660559338429</v>
      </c>
      <c r="I19" s="30">
        <v>4942703.84164</v>
      </c>
      <c r="J19" s="31">
        <v>4942.70384164</v>
      </c>
      <c r="K19" s="32">
        <v>1.2796606377501238</v>
      </c>
      <c r="L19" s="33">
        <v>-268.53938794999976</v>
      </c>
      <c r="M19" s="34">
        <v>-5.433046295181177</v>
      </c>
    </row>
    <row r="20" spans="1:13" s="26" customFormat="1" ht="21">
      <c r="A20" s="27" t="s">
        <v>36</v>
      </c>
      <c r="B20" s="28" t="s">
        <v>37</v>
      </c>
      <c r="C20" s="29">
        <v>29</v>
      </c>
      <c r="D20" s="29">
        <v>41387</v>
      </c>
      <c r="E20" s="29">
        <v>239</v>
      </c>
      <c r="F20" s="30">
        <v>4476285.17179</v>
      </c>
      <c r="G20" s="31">
        <v>4476.28517179</v>
      </c>
      <c r="H20" s="32">
        <v>1.1576890917017368</v>
      </c>
      <c r="I20" s="30">
        <v>4370045.0822</v>
      </c>
      <c r="J20" s="31">
        <v>4370.0450822</v>
      </c>
      <c r="K20" s="32">
        <v>1.1313999090484348</v>
      </c>
      <c r="L20" s="33">
        <v>106.24008959000003</v>
      </c>
      <c r="M20" s="34">
        <v>2.4310982516573</v>
      </c>
    </row>
    <row r="21" spans="1:13" s="26" customFormat="1" ht="21">
      <c r="A21" s="27" t="s">
        <v>38</v>
      </c>
      <c r="B21" s="28" t="s">
        <v>69</v>
      </c>
      <c r="C21" s="29">
        <v>27</v>
      </c>
      <c r="D21" s="29">
        <v>34621</v>
      </c>
      <c r="E21" s="29">
        <v>266</v>
      </c>
      <c r="F21" s="30">
        <v>3190871.4208999993</v>
      </c>
      <c r="G21" s="31">
        <v>3190.8714208999995</v>
      </c>
      <c r="H21" s="32">
        <v>0.8252461349600657</v>
      </c>
      <c r="I21" s="30">
        <v>3133591.21448</v>
      </c>
      <c r="J21" s="31">
        <v>3133.59121448</v>
      </c>
      <c r="K21" s="32">
        <v>0.8112833502561541</v>
      </c>
      <c r="L21" s="33">
        <v>57.28020641999956</v>
      </c>
      <c r="M21" s="34">
        <v>1.8279412501322339</v>
      </c>
    </row>
    <row r="22" spans="1:13" s="26" customFormat="1" ht="21">
      <c r="A22" s="27" t="s">
        <v>40</v>
      </c>
      <c r="B22" s="28" t="s">
        <v>50</v>
      </c>
      <c r="C22" s="29">
        <v>3</v>
      </c>
      <c r="D22" s="29">
        <v>3045</v>
      </c>
      <c r="E22" s="29">
        <v>6</v>
      </c>
      <c r="F22" s="30">
        <v>2139706.9232499995</v>
      </c>
      <c r="G22" s="31">
        <v>2139.7069232499994</v>
      </c>
      <c r="H22" s="32">
        <v>0.553386406231721</v>
      </c>
      <c r="I22" s="30">
        <v>2149294.58057</v>
      </c>
      <c r="J22" s="31">
        <v>2149.29458057</v>
      </c>
      <c r="K22" s="32">
        <v>0.5564500244814412</v>
      </c>
      <c r="L22" s="33">
        <v>-9.587657320000744</v>
      </c>
      <c r="M22" s="34">
        <v>-0.4460839108177561</v>
      </c>
    </row>
    <row r="23" spans="1:13" s="26" customFormat="1" ht="21">
      <c r="A23" s="27" t="s">
        <v>41</v>
      </c>
      <c r="B23" s="28" t="s">
        <v>42</v>
      </c>
      <c r="C23" s="29">
        <v>1</v>
      </c>
      <c r="D23" s="29">
        <v>22100</v>
      </c>
      <c r="E23" s="29">
        <v>2</v>
      </c>
      <c r="F23" s="30">
        <v>853660.91319</v>
      </c>
      <c r="G23" s="31">
        <v>853.66091319</v>
      </c>
      <c r="H23" s="32">
        <v>0.22077993007246458</v>
      </c>
      <c r="I23" s="30">
        <v>844685.7309399999</v>
      </c>
      <c r="J23" s="31">
        <v>844.6857309399999</v>
      </c>
      <c r="K23" s="32">
        <v>0.21868821515198475</v>
      </c>
      <c r="L23" s="33">
        <v>8.975182250000103</v>
      </c>
      <c r="M23" s="34">
        <v>1.0625469238141578</v>
      </c>
    </row>
    <row r="24" spans="1:13" s="38" customFormat="1" ht="21">
      <c r="A24" s="27" t="s">
        <v>43</v>
      </c>
      <c r="B24" s="28" t="s">
        <v>44</v>
      </c>
      <c r="C24" s="29">
        <v>3</v>
      </c>
      <c r="D24" s="29">
        <v>773</v>
      </c>
      <c r="E24" s="29">
        <v>5</v>
      </c>
      <c r="F24" s="30">
        <v>284714.90154999995</v>
      </c>
      <c r="G24" s="31">
        <v>284.71490155</v>
      </c>
      <c r="H24" s="32">
        <v>0.07363501723407007</v>
      </c>
      <c r="I24" s="30">
        <v>291865.49443</v>
      </c>
      <c r="J24" s="31">
        <v>291.86549443</v>
      </c>
      <c r="K24" s="32">
        <v>0.07556365841567894</v>
      </c>
      <c r="L24" s="33">
        <v>-7.150592880000033</v>
      </c>
      <c r="M24" s="34">
        <v>-2.449961717456466</v>
      </c>
    </row>
    <row r="25" spans="1:13" s="38" customFormat="1" ht="21">
      <c r="A25" s="27" t="s">
        <v>45</v>
      </c>
      <c r="B25" s="28" t="s">
        <v>72</v>
      </c>
      <c r="C25" s="56">
        <v>0</v>
      </c>
      <c r="D25" s="56">
        <v>0</v>
      </c>
      <c r="E25" s="56">
        <v>0</v>
      </c>
      <c r="F25" s="48">
        <v>0</v>
      </c>
      <c r="G25" s="31">
        <v>0</v>
      </c>
      <c r="H25" s="32">
        <v>0</v>
      </c>
      <c r="I25" s="48">
        <v>0</v>
      </c>
      <c r="J25" s="31">
        <v>0</v>
      </c>
      <c r="K25" s="32">
        <v>0</v>
      </c>
      <c r="L25" s="33">
        <v>0</v>
      </c>
      <c r="M25" s="34">
        <v>0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v>0</v>
      </c>
      <c r="H26" s="47">
        <v>0</v>
      </c>
      <c r="I26" s="48">
        <v>0</v>
      </c>
      <c r="J26" s="49">
        <v>0</v>
      </c>
      <c r="K26" s="47">
        <v>0</v>
      </c>
      <c r="L26" s="33">
        <v>0</v>
      </c>
      <c r="M26" s="34">
        <v>0</v>
      </c>
    </row>
    <row r="27" spans="1:14" s="26" customFormat="1" ht="23.25" customHeight="1" thickBot="1">
      <c r="A27" s="63" t="s">
        <v>47</v>
      </c>
      <c r="B27" s="64"/>
      <c r="C27" s="39">
        <f aca="true" t="shared" si="0" ref="C27:L27">SUM(C7:C26)</f>
        <v>524</v>
      </c>
      <c r="D27" s="39">
        <f t="shared" si="0"/>
        <v>1801753</v>
      </c>
      <c r="E27" s="39">
        <f t="shared" si="0"/>
        <v>7892</v>
      </c>
      <c r="F27" s="40">
        <f t="shared" si="0"/>
        <v>386656936.12178004</v>
      </c>
      <c r="G27" s="41">
        <f t="shared" si="0"/>
        <v>386656.93612178</v>
      </c>
      <c r="H27" s="51">
        <f t="shared" si="0"/>
        <v>100</v>
      </c>
      <c r="I27" s="52">
        <f t="shared" si="0"/>
        <v>386251143.1413699</v>
      </c>
      <c r="J27" s="51">
        <f t="shared" si="0"/>
        <v>386251.14314137003</v>
      </c>
      <c r="K27" s="51">
        <f t="shared" si="0"/>
        <v>99.99999999999997</v>
      </c>
      <c r="L27" s="53">
        <f t="shared" si="0"/>
        <v>405.79298041001135</v>
      </c>
      <c r="M27" s="54">
        <f>L27*100/J27</f>
        <v>0.1050593603710032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57"/>
      <c r="J30" s="45"/>
      <c r="L30" s="55"/>
    </row>
    <row r="31" spans="2:10" ht="21">
      <c r="B31" s="43" t="s">
        <v>100</v>
      </c>
      <c r="F31" s="1"/>
      <c r="G31" s="1"/>
      <c r="I31" s="1"/>
      <c r="J31" s="1"/>
    </row>
    <row r="32" spans="2:10" ht="20.25">
      <c r="B32" s="1" t="s">
        <v>78</v>
      </c>
      <c r="F32" s="1"/>
      <c r="G32" s="1"/>
      <c r="I32" s="1"/>
      <c r="J32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2:10" ht="20.25">
      <c r="B36" s="59" t="s">
        <v>91</v>
      </c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</sheetData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SheetLayoutView="75" workbookViewId="0" topLeftCell="A4">
      <selection activeCell="A1" sqref="A1:M1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69"/>
      <c r="I4" s="8" t="s">
        <v>2</v>
      </c>
      <c r="J4" s="67" t="s">
        <v>2</v>
      </c>
      <c r="K4" s="69"/>
      <c r="L4" s="67" t="s">
        <v>2</v>
      </c>
      <c r="M4" s="68"/>
    </row>
    <row r="5" spans="1:13" ht="21.75" customHeight="1">
      <c r="A5" s="61" t="s">
        <v>3</v>
      </c>
      <c r="B5" s="62"/>
      <c r="C5" s="9" t="s">
        <v>4</v>
      </c>
      <c r="D5" s="9" t="s">
        <v>5</v>
      </c>
      <c r="E5" s="9" t="s">
        <v>6</v>
      </c>
      <c r="F5" s="10" t="s">
        <v>61</v>
      </c>
      <c r="G5" s="70" t="str">
        <f>F5</f>
        <v>มกราคม  2549</v>
      </c>
      <c r="H5" s="71"/>
      <c r="I5" s="10" t="s">
        <v>56</v>
      </c>
      <c r="J5" s="70" t="str">
        <f>I5</f>
        <v>ธันวาคม  2548</v>
      </c>
      <c r="K5" s="71"/>
      <c r="L5" s="65" t="s">
        <v>7</v>
      </c>
      <c r="M5" s="66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32</v>
      </c>
      <c r="D7" s="21">
        <v>113387</v>
      </c>
      <c r="E7" s="21">
        <v>201</v>
      </c>
      <c r="F7" s="22">
        <v>67411654.57667</v>
      </c>
      <c r="G7" s="23">
        <f aca="true" t="shared" si="0" ref="G7:G26">F7/1000</f>
        <v>67411.65457667</v>
      </c>
      <c r="H7" s="24">
        <f aca="true" t="shared" si="1" ref="H7:H26">G7*100/$G$27</f>
        <v>19.35773242542114</v>
      </c>
      <c r="I7" s="22">
        <v>66476127.24948999</v>
      </c>
      <c r="J7" s="23">
        <f aca="true" t="shared" si="2" ref="J7:J26">I7/1000</f>
        <v>66476.12724948999</v>
      </c>
      <c r="K7" s="24">
        <f>J7*100/J27</f>
        <v>19.21853361282072</v>
      </c>
      <c r="L7" s="25">
        <f aca="true" t="shared" si="3" ref="L7:L26">G7-J7</f>
        <v>935.5273271800106</v>
      </c>
      <c r="M7" s="34">
        <f aca="true" t="shared" si="4" ref="M7:M25">L7*100/J7</f>
        <v>1.4073132203819652</v>
      </c>
    </row>
    <row r="8" spans="1:13" s="26" customFormat="1" ht="21">
      <c r="A8" s="27" t="s">
        <v>14</v>
      </c>
      <c r="B8" s="28" t="s">
        <v>15</v>
      </c>
      <c r="C8" s="29">
        <v>58</v>
      </c>
      <c r="D8" s="29">
        <v>305417</v>
      </c>
      <c r="E8" s="29">
        <v>1703</v>
      </c>
      <c r="F8" s="30">
        <v>48827422.47579</v>
      </c>
      <c r="G8" s="31">
        <f t="shared" si="0"/>
        <v>48827.42247579</v>
      </c>
      <c r="H8" s="32">
        <f t="shared" si="1"/>
        <v>14.021139004003178</v>
      </c>
      <c r="I8" s="30">
        <v>50889152.24989999</v>
      </c>
      <c r="J8" s="31">
        <f t="shared" si="2"/>
        <v>50889.15224989999</v>
      </c>
      <c r="K8" s="32">
        <f>J8*100/J27</f>
        <v>14.712272262373071</v>
      </c>
      <c r="L8" s="33">
        <f t="shared" si="3"/>
        <v>-2061.72977410999</v>
      </c>
      <c r="M8" s="34">
        <f t="shared" si="4"/>
        <v>-4.051413086988577</v>
      </c>
    </row>
    <row r="9" spans="1:13" s="26" customFormat="1" ht="21">
      <c r="A9" s="27" t="s">
        <v>16</v>
      </c>
      <c r="B9" s="28" t="s">
        <v>17</v>
      </c>
      <c r="C9" s="29">
        <v>38</v>
      </c>
      <c r="D9" s="29">
        <v>127972</v>
      </c>
      <c r="E9" s="29">
        <v>443</v>
      </c>
      <c r="F9" s="30">
        <v>42589819.12465</v>
      </c>
      <c r="G9" s="31">
        <f t="shared" si="0"/>
        <v>42589.81912465</v>
      </c>
      <c r="H9" s="32">
        <f t="shared" si="1"/>
        <v>12.229967174658011</v>
      </c>
      <c r="I9" s="30">
        <v>41120701.14139</v>
      </c>
      <c r="J9" s="31">
        <f t="shared" si="2"/>
        <v>41120.70114139</v>
      </c>
      <c r="K9" s="32">
        <f>J9*100/J27</f>
        <v>11.888171134015968</v>
      </c>
      <c r="L9" s="33">
        <f t="shared" si="3"/>
        <v>1469.1179832599955</v>
      </c>
      <c r="M9" s="34">
        <f t="shared" si="4"/>
        <v>3.5726968229665137</v>
      </c>
    </row>
    <row r="10" spans="1:13" s="26" customFormat="1" ht="21">
      <c r="A10" s="27" t="s">
        <v>18</v>
      </c>
      <c r="B10" s="28" t="s">
        <v>21</v>
      </c>
      <c r="C10" s="29">
        <v>79</v>
      </c>
      <c r="D10" s="29">
        <v>210435</v>
      </c>
      <c r="E10" s="29">
        <v>1264</v>
      </c>
      <c r="F10" s="30">
        <v>35189384.560100004</v>
      </c>
      <c r="G10" s="31">
        <f t="shared" si="0"/>
        <v>35189.38456010001</v>
      </c>
      <c r="H10" s="32">
        <f t="shared" si="1"/>
        <v>10.104880154735273</v>
      </c>
      <c r="I10" s="30">
        <v>34897027.43303</v>
      </c>
      <c r="J10" s="31">
        <f t="shared" si="2"/>
        <v>34897.02743303</v>
      </c>
      <c r="K10" s="32">
        <f>J10*100/J27</f>
        <v>10.0888803613986</v>
      </c>
      <c r="L10" s="33">
        <f t="shared" si="3"/>
        <v>292.35712707000494</v>
      </c>
      <c r="M10" s="34">
        <f t="shared" si="4"/>
        <v>0.8377708606587196</v>
      </c>
    </row>
    <row r="11" spans="1:13" s="26" customFormat="1" ht="21">
      <c r="A11" s="27" t="s">
        <v>20</v>
      </c>
      <c r="B11" s="28" t="s">
        <v>23</v>
      </c>
      <c r="C11" s="29">
        <v>37</v>
      </c>
      <c r="D11" s="29">
        <v>110260</v>
      </c>
      <c r="E11" s="29">
        <v>551</v>
      </c>
      <c r="F11" s="30">
        <v>33974802.57745</v>
      </c>
      <c r="G11" s="31">
        <f t="shared" si="0"/>
        <v>33974.80257745</v>
      </c>
      <c r="H11" s="32">
        <f t="shared" si="1"/>
        <v>9.7561043654964</v>
      </c>
      <c r="I11" s="30">
        <v>34147620.9708</v>
      </c>
      <c r="J11" s="31">
        <f t="shared" si="2"/>
        <v>34147.620970799995</v>
      </c>
      <c r="K11" s="32">
        <f>J11*100/J27</f>
        <v>9.872223737736112</v>
      </c>
      <c r="L11" s="33">
        <f t="shared" si="3"/>
        <v>-172.81839334999677</v>
      </c>
      <c r="M11" s="34">
        <f t="shared" si="4"/>
        <v>-0.5060920451757844</v>
      </c>
    </row>
    <row r="12" spans="1:13" s="26" customFormat="1" ht="21">
      <c r="A12" s="27" t="s">
        <v>22</v>
      </c>
      <c r="B12" s="28" t="s">
        <v>53</v>
      </c>
      <c r="C12" s="29">
        <v>33</v>
      </c>
      <c r="D12" s="29">
        <v>99264</v>
      </c>
      <c r="E12" s="29">
        <v>614</v>
      </c>
      <c r="F12" s="30">
        <v>27820426.90616</v>
      </c>
      <c r="G12" s="31">
        <f t="shared" si="0"/>
        <v>27820.42690616</v>
      </c>
      <c r="H12" s="32">
        <f t="shared" si="1"/>
        <v>7.988831951868626</v>
      </c>
      <c r="I12" s="30">
        <v>24351661.194739997</v>
      </c>
      <c r="J12" s="31">
        <f t="shared" si="2"/>
        <v>24351.661194739998</v>
      </c>
      <c r="K12" s="32">
        <f>J12*100/J27</f>
        <v>7.0401697355605695</v>
      </c>
      <c r="L12" s="33">
        <f t="shared" si="3"/>
        <v>3468.765711420001</v>
      </c>
      <c r="M12" s="34">
        <f t="shared" si="4"/>
        <v>14.244472620082528</v>
      </c>
    </row>
    <row r="13" spans="1:13" s="26" customFormat="1" ht="21">
      <c r="A13" s="27" t="s">
        <v>24</v>
      </c>
      <c r="B13" s="28" t="s">
        <v>31</v>
      </c>
      <c r="C13" s="29">
        <v>4</v>
      </c>
      <c r="D13" s="29">
        <v>33278</v>
      </c>
      <c r="E13" s="29">
        <v>29</v>
      </c>
      <c r="F13" s="30">
        <v>23864267.129759997</v>
      </c>
      <c r="G13" s="31">
        <f t="shared" si="0"/>
        <v>23864.267129759995</v>
      </c>
      <c r="H13" s="32">
        <f t="shared" si="1"/>
        <v>6.852792748192574</v>
      </c>
      <c r="I13" s="30">
        <v>21907785.238300007</v>
      </c>
      <c r="J13" s="31">
        <f t="shared" si="2"/>
        <v>21907.785238300006</v>
      </c>
      <c r="K13" s="32">
        <f>J13*100/J27</f>
        <v>6.333634710766887</v>
      </c>
      <c r="L13" s="33">
        <f t="shared" si="3"/>
        <v>1956.4818914599891</v>
      </c>
      <c r="M13" s="34">
        <f t="shared" si="4"/>
        <v>8.930532548947918</v>
      </c>
    </row>
    <row r="14" spans="1:13" s="26" customFormat="1" ht="21">
      <c r="A14" s="27" t="s">
        <v>26</v>
      </c>
      <c r="B14" s="28" t="s">
        <v>28</v>
      </c>
      <c r="C14" s="29">
        <v>26</v>
      </c>
      <c r="D14" s="29">
        <v>95709</v>
      </c>
      <c r="E14" s="29">
        <v>499</v>
      </c>
      <c r="F14" s="30">
        <v>13850900.63203</v>
      </c>
      <c r="G14" s="31">
        <f t="shared" si="0"/>
        <v>13850.900632030001</v>
      </c>
      <c r="H14" s="32">
        <f t="shared" si="1"/>
        <v>3.9773838807203186</v>
      </c>
      <c r="I14" s="30">
        <v>13763801.49799</v>
      </c>
      <c r="J14" s="31">
        <f t="shared" si="2"/>
        <v>13763.80149799</v>
      </c>
      <c r="K14" s="32">
        <f>J14*100/J27</f>
        <v>3.9791740685577084</v>
      </c>
      <c r="L14" s="33">
        <f t="shared" si="3"/>
        <v>87.09913404000145</v>
      </c>
      <c r="M14" s="34">
        <f t="shared" si="4"/>
        <v>0.632813064419165</v>
      </c>
    </row>
    <row r="15" spans="1:13" s="26" customFormat="1" ht="21">
      <c r="A15" s="27" t="s">
        <v>27</v>
      </c>
      <c r="B15" s="28" t="s">
        <v>52</v>
      </c>
      <c r="C15" s="29">
        <v>71</v>
      </c>
      <c r="D15" s="29">
        <v>91748</v>
      </c>
      <c r="E15" s="29">
        <v>331</v>
      </c>
      <c r="F15" s="30">
        <v>13663349.791039998</v>
      </c>
      <c r="G15" s="31">
        <f t="shared" si="0"/>
        <v>13663.349791039998</v>
      </c>
      <c r="H15" s="32">
        <f t="shared" si="1"/>
        <v>3.923527332934238</v>
      </c>
      <c r="I15" s="30">
        <v>13792799.614799999</v>
      </c>
      <c r="J15" s="31">
        <f t="shared" si="2"/>
        <v>13792.799614799998</v>
      </c>
      <c r="K15" s="32">
        <f>J15*100/J27</f>
        <v>3.987557548547899</v>
      </c>
      <c r="L15" s="33">
        <f t="shared" si="3"/>
        <v>-129.44982376000007</v>
      </c>
      <c r="M15" s="34">
        <f t="shared" si="4"/>
        <v>-0.9385318961720966</v>
      </c>
    </row>
    <row r="16" spans="1:13" s="26" customFormat="1" ht="21">
      <c r="A16" s="27" t="s">
        <v>29</v>
      </c>
      <c r="B16" s="28" t="s">
        <v>25</v>
      </c>
      <c r="C16" s="29">
        <v>33</v>
      </c>
      <c r="D16" s="29">
        <v>133836</v>
      </c>
      <c r="E16" s="29">
        <v>499</v>
      </c>
      <c r="F16" s="30">
        <v>12174743.137349999</v>
      </c>
      <c r="G16" s="31">
        <f t="shared" si="0"/>
        <v>12174.743137349999</v>
      </c>
      <c r="H16" s="32">
        <f t="shared" si="1"/>
        <v>3.496063425249567</v>
      </c>
      <c r="I16" s="30">
        <v>16003208.969209999</v>
      </c>
      <c r="J16" s="31">
        <f t="shared" si="2"/>
        <v>16003.208969209998</v>
      </c>
      <c r="K16" s="32">
        <f>J16*100/J27</f>
        <v>4.626596376974051</v>
      </c>
      <c r="L16" s="33">
        <f t="shared" si="3"/>
        <v>-3828.4658318599995</v>
      </c>
      <c r="M16" s="34">
        <f t="shared" si="4"/>
        <v>-23.9231134157276</v>
      </c>
    </row>
    <row r="17" spans="1:13" s="26" customFormat="1" ht="21">
      <c r="A17" s="27" t="s">
        <v>30</v>
      </c>
      <c r="B17" s="28" t="s">
        <v>33</v>
      </c>
      <c r="C17" s="29">
        <v>3</v>
      </c>
      <c r="D17" s="29">
        <v>12612</v>
      </c>
      <c r="E17" s="29">
        <v>13</v>
      </c>
      <c r="F17" s="30">
        <v>6136615.66674</v>
      </c>
      <c r="G17" s="31">
        <f t="shared" si="0"/>
        <v>6136.61566674</v>
      </c>
      <c r="H17" s="32">
        <f t="shared" si="1"/>
        <v>1.7621725029652626</v>
      </c>
      <c r="I17" s="30">
        <v>6075097.0065399995</v>
      </c>
      <c r="J17" s="31">
        <f t="shared" si="2"/>
        <v>6075.09700654</v>
      </c>
      <c r="K17" s="32">
        <f>J17*100/J27</f>
        <v>1.7563366106323721</v>
      </c>
      <c r="L17" s="33">
        <f t="shared" si="3"/>
        <v>61.51866020000034</v>
      </c>
      <c r="M17" s="34">
        <f t="shared" si="4"/>
        <v>1.0126366728592795</v>
      </c>
    </row>
    <row r="18" spans="1:13" s="26" customFormat="1" ht="21">
      <c r="A18" s="27" t="s">
        <v>32</v>
      </c>
      <c r="B18" s="28" t="s">
        <v>35</v>
      </c>
      <c r="C18" s="29">
        <v>45</v>
      </c>
      <c r="D18" s="29">
        <v>56012</v>
      </c>
      <c r="E18" s="29">
        <v>402</v>
      </c>
      <c r="F18" s="30">
        <v>5151186.55544</v>
      </c>
      <c r="G18" s="31">
        <f t="shared" si="0"/>
        <v>5151.18655544</v>
      </c>
      <c r="H18" s="32">
        <f t="shared" si="1"/>
        <v>1.479199578171221</v>
      </c>
      <c r="I18" s="30">
        <v>5101551.357460001</v>
      </c>
      <c r="J18" s="31">
        <f t="shared" si="2"/>
        <v>5101.551357460001</v>
      </c>
      <c r="K18" s="32">
        <f>J18*100/J27</f>
        <v>1.474880386351454</v>
      </c>
      <c r="L18" s="33">
        <f t="shared" si="3"/>
        <v>49.63519797999925</v>
      </c>
      <c r="M18" s="34">
        <f t="shared" si="4"/>
        <v>0.972943218682248</v>
      </c>
    </row>
    <row r="19" spans="1:13" s="26" customFormat="1" ht="21">
      <c r="A19" s="27" t="s">
        <v>34</v>
      </c>
      <c r="B19" s="28" t="s">
        <v>57</v>
      </c>
      <c r="C19" s="29">
        <v>9</v>
      </c>
      <c r="D19" s="29">
        <v>23010</v>
      </c>
      <c r="E19" s="29">
        <v>165</v>
      </c>
      <c r="F19" s="30">
        <v>4822963.274850001</v>
      </c>
      <c r="G19" s="31">
        <f t="shared" si="0"/>
        <v>4822.963274850001</v>
      </c>
      <c r="H19" s="32">
        <f t="shared" si="1"/>
        <v>1.3849479464414456</v>
      </c>
      <c r="I19" s="30">
        <v>4789243.660409999</v>
      </c>
      <c r="J19" s="31">
        <f t="shared" si="2"/>
        <v>4789.243660409999</v>
      </c>
      <c r="K19" s="32">
        <f>J19*100/J27</f>
        <v>1.384590891135047</v>
      </c>
      <c r="L19" s="33">
        <f t="shared" si="3"/>
        <v>33.71961444000135</v>
      </c>
      <c r="M19" s="34">
        <f t="shared" si="4"/>
        <v>0.7040697202095303</v>
      </c>
    </row>
    <row r="20" spans="1:13" s="26" customFormat="1" ht="21">
      <c r="A20" s="27" t="s">
        <v>36</v>
      </c>
      <c r="B20" s="28" t="s">
        <v>39</v>
      </c>
      <c r="C20" s="29">
        <v>11</v>
      </c>
      <c r="D20" s="29">
        <v>178258</v>
      </c>
      <c r="E20" s="29">
        <v>71</v>
      </c>
      <c r="F20" s="30">
        <v>3745572.56394</v>
      </c>
      <c r="G20" s="31">
        <f t="shared" si="0"/>
        <v>3745.57256394</v>
      </c>
      <c r="H20" s="32">
        <f t="shared" si="1"/>
        <v>1.0755675992240386</v>
      </c>
      <c r="I20" s="30">
        <v>3705803.37019</v>
      </c>
      <c r="J20" s="31">
        <f t="shared" si="2"/>
        <v>3705.8033701900004</v>
      </c>
      <c r="K20" s="32">
        <f>J20*100/J27</f>
        <v>1.0713636545824388</v>
      </c>
      <c r="L20" s="33">
        <f t="shared" si="3"/>
        <v>39.76919374999943</v>
      </c>
      <c r="M20" s="34">
        <f t="shared" si="4"/>
        <v>1.0731598462538077</v>
      </c>
    </row>
    <row r="21" spans="1:13" s="26" customFormat="1" ht="21">
      <c r="A21" s="27" t="s">
        <v>38</v>
      </c>
      <c r="B21" s="28" t="s">
        <v>37</v>
      </c>
      <c r="C21" s="29">
        <v>28</v>
      </c>
      <c r="D21" s="29">
        <v>32536</v>
      </c>
      <c r="E21" s="29">
        <v>215</v>
      </c>
      <c r="F21" s="30">
        <v>3519270.8058300004</v>
      </c>
      <c r="G21" s="31">
        <f t="shared" si="0"/>
        <v>3519.2708058300004</v>
      </c>
      <c r="H21" s="32">
        <f t="shared" si="1"/>
        <v>1.010583452070175</v>
      </c>
      <c r="I21" s="30">
        <v>3485207.0914800004</v>
      </c>
      <c r="J21" s="31">
        <f t="shared" si="2"/>
        <v>3485.2070914800006</v>
      </c>
      <c r="K21" s="32">
        <f>J21*100/J27</f>
        <v>1.0075883239086165</v>
      </c>
      <c r="L21" s="33">
        <f t="shared" si="3"/>
        <v>34.06371434999983</v>
      </c>
      <c r="M21" s="34">
        <f t="shared" si="4"/>
        <v>0.9773799219355599</v>
      </c>
    </row>
    <row r="22" spans="1:13" s="26" customFormat="1" ht="21">
      <c r="A22" s="27" t="s">
        <v>40</v>
      </c>
      <c r="B22" s="28" t="s">
        <v>69</v>
      </c>
      <c r="C22" s="29">
        <v>29</v>
      </c>
      <c r="D22" s="29">
        <v>31666</v>
      </c>
      <c r="E22" s="29">
        <v>244</v>
      </c>
      <c r="F22" s="30">
        <v>2791174.53409</v>
      </c>
      <c r="G22" s="31">
        <f t="shared" si="0"/>
        <v>2791.17453409</v>
      </c>
      <c r="H22" s="32">
        <f t="shared" si="1"/>
        <v>0.80150546849599</v>
      </c>
      <c r="I22" s="30">
        <v>2656836.36993</v>
      </c>
      <c r="J22" s="31">
        <f t="shared" si="2"/>
        <v>2656.83636993</v>
      </c>
      <c r="K22" s="32">
        <f>J22*100/J27</f>
        <v>0.7681027940696716</v>
      </c>
      <c r="L22" s="33">
        <f t="shared" si="3"/>
        <v>134.33816416000036</v>
      </c>
      <c r="M22" s="34">
        <f t="shared" si="4"/>
        <v>5.056320580387862</v>
      </c>
    </row>
    <row r="23" spans="1:13" s="26" customFormat="1" ht="21">
      <c r="A23" s="27" t="s">
        <v>41</v>
      </c>
      <c r="B23" s="28" t="s">
        <v>50</v>
      </c>
      <c r="C23" s="29">
        <v>2</v>
      </c>
      <c r="D23" s="29">
        <v>2769</v>
      </c>
      <c r="E23" s="29">
        <v>5</v>
      </c>
      <c r="F23" s="30">
        <v>1854632.4712300003</v>
      </c>
      <c r="G23" s="31">
        <f t="shared" si="0"/>
        <v>1854.6324712300002</v>
      </c>
      <c r="H23" s="32">
        <f t="shared" si="1"/>
        <v>0.5325708047224343</v>
      </c>
      <c r="I23" s="30">
        <v>1911254.5048</v>
      </c>
      <c r="J23" s="31">
        <f t="shared" si="2"/>
        <v>1911.2545048</v>
      </c>
      <c r="K23" s="32">
        <f>J23*100/J27</f>
        <v>0.5525518778387565</v>
      </c>
      <c r="L23" s="33">
        <f t="shared" si="3"/>
        <v>-56.62203356999976</v>
      </c>
      <c r="M23" s="34">
        <f t="shared" si="4"/>
        <v>-2.962558540884898</v>
      </c>
    </row>
    <row r="24" spans="1:13" s="26" customFormat="1" ht="21">
      <c r="A24" s="27" t="s">
        <v>43</v>
      </c>
      <c r="B24" s="28" t="s">
        <v>42</v>
      </c>
      <c r="C24" s="29">
        <v>1</v>
      </c>
      <c r="D24" s="29">
        <v>19806</v>
      </c>
      <c r="E24" s="29">
        <v>1</v>
      </c>
      <c r="F24" s="30">
        <v>590051.3305599999</v>
      </c>
      <c r="G24" s="31">
        <f t="shared" si="0"/>
        <v>590.0513305599999</v>
      </c>
      <c r="H24" s="32">
        <f t="shared" si="1"/>
        <v>0.16943740434754398</v>
      </c>
      <c r="I24" s="30">
        <v>561155.1756</v>
      </c>
      <c r="J24" s="31">
        <f t="shared" si="2"/>
        <v>561.1551756</v>
      </c>
      <c r="K24" s="32">
        <f>J24*100/J27</f>
        <v>0.1622323689796423</v>
      </c>
      <c r="L24" s="33">
        <f t="shared" si="3"/>
        <v>28.896154959999876</v>
      </c>
      <c r="M24" s="34">
        <f t="shared" si="4"/>
        <v>5.149405408067999</v>
      </c>
    </row>
    <row r="25" spans="1:13" s="38" customFormat="1" ht="21">
      <c r="A25" s="27" t="s">
        <v>45</v>
      </c>
      <c r="B25" s="28" t="s">
        <v>44</v>
      </c>
      <c r="C25" s="29">
        <v>3</v>
      </c>
      <c r="D25" s="29">
        <v>783</v>
      </c>
      <c r="E25" s="29">
        <v>5</v>
      </c>
      <c r="F25" s="30">
        <v>263245.4195</v>
      </c>
      <c r="G25" s="31">
        <f t="shared" si="0"/>
        <v>263.2454195</v>
      </c>
      <c r="H25" s="32">
        <f t="shared" si="1"/>
        <v>0.07559278028257031</v>
      </c>
      <c r="I25" s="30">
        <v>259904.63021000003</v>
      </c>
      <c r="J25" s="31">
        <f t="shared" si="2"/>
        <v>259.90463021000005</v>
      </c>
      <c r="K25" s="32">
        <f>J25*100/J27</f>
        <v>0.07513954375037615</v>
      </c>
      <c r="L25" s="33">
        <f t="shared" si="3"/>
        <v>3.340789289999975</v>
      </c>
      <c r="M25" s="34">
        <f t="shared" si="4"/>
        <v>1.2853904477579543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f t="shared" si="0"/>
        <v>0</v>
      </c>
      <c r="H26" s="47">
        <f t="shared" si="1"/>
        <v>0</v>
      </c>
      <c r="I26" s="48">
        <v>0</v>
      </c>
      <c r="J26" s="49">
        <f t="shared" si="2"/>
        <v>0</v>
      </c>
      <c r="K26" s="47">
        <f>J26*100/J27</f>
        <v>0</v>
      </c>
      <c r="L26" s="33">
        <f t="shared" si="3"/>
        <v>0</v>
      </c>
      <c r="M26" s="50">
        <v>0</v>
      </c>
    </row>
    <row r="27" spans="1:14" s="26" customFormat="1" ht="23.25" customHeight="1" thickBot="1">
      <c r="A27" s="63" t="s">
        <v>47</v>
      </c>
      <c r="B27" s="64"/>
      <c r="C27" s="39">
        <f aca="true" t="shared" si="5" ref="C27:L27">SUM(C7:C26)</f>
        <v>542</v>
      </c>
      <c r="D27" s="39">
        <f t="shared" si="5"/>
        <v>1678758</v>
      </c>
      <c r="E27" s="39">
        <f t="shared" si="5"/>
        <v>7255</v>
      </c>
      <c r="F27" s="40">
        <f t="shared" si="5"/>
        <v>348241483.53318006</v>
      </c>
      <c r="G27" s="41">
        <f t="shared" si="5"/>
        <v>348241.48353317997</v>
      </c>
      <c r="H27" s="51">
        <f t="shared" si="5"/>
        <v>100.00000000000003</v>
      </c>
      <c r="I27" s="52">
        <f t="shared" si="5"/>
        <v>345895938.72627</v>
      </c>
      <c r="J27" s="51">
        <f t="shared" si="5"/>
        <v>345895.9387262701</v>
      </c>
      <c r="K27" s="51">
        <f t="shared" si="5"/>
        <v>99.99999999999999</v>
      </c>
      <c r="L27" s="53">
        <f t="shared" si="5"/>
        <v>2345.544806910017</v>
      </c>
      <c r="M27" s="54">
        <f>L27*100/J27</f>
        <v>0.6781070675612063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1"/>
      <c r="J30" s="45"/>
      <c r="L30" s="45"/>
    </row>
    <row r="31" spans="2:10" ht="21">
      <c r="B31" s="43" t="s">
        <v>62</v>
      </c>
      <c r="F31" s="1"/>
      <c r="G31" s="1"/>
      <c r="I31" s="1"/>
      <c r="J31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</sheetData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SheetLayoutView="75" workbookViewId="0" topLeftCell="A4">
      <selection activeCell="A1" sqref="A1:M1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69"/>
      <c r="I4" s="8" t="s">
        <v>2</v>
      </c>
      <c r="J4" s="67" t="s">
        <v>2</v>
      </c>
      <c r="K4" s="69"/>
      <c r="L4" s="67" t="s">
        <v>2</v>
      </c>
      <c r="M4" s="68"/>
    </row>
    <row r="5" spans="1:13" ht="21.75" customHeight="1">
      <c r="A5" s="61" t="s">
        <v>3</v>
      </c>
      <c r="B5" s="62"/>
      <c r="C5" s="9" t="s">
        <v>4</v>
      </c>
      <c r="D5" s="9" t="s">
        <v>5</v>
      </c>
      <c r="E5" s="9" t="s">
        <v>6</v>
      </c>
      <c r="F5" s="10" t="s">
        <v>64</v>
      </c>
      <c r="G5" s="70" t="str">
        <f>F5</f>
        <v>กุมภาพันธ์  2549</v>
      </c>
      <c r="H5" s="71"/>
      <c r="I5" s="10" t="s">
        <v>61</v>
      </c>
      <c r="J5" s="70" t="str">
        <f>I5</f>
        <v>มกราคม  2549</v>
      </c>
      <c r="K5" s="71"/>
      <c r="L5" s="65" t="s">
        <v>7</v>
      </c>
      <c r="M5" s="66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32</v>
      </c>
      <c r="D7" s="21">
        <v>113904</v>
      </c>
      <c r="E7" s="21">
        <v>201</v>
      </c>
      <c r="F7" s="22">
        <v>68086484.0903</v>
      </c>
      <c r="G7" s="23">
        <f aca="true" t="shared" si="0" ref="G7:G26">F7/1000</f>
        <v>68086.4840903</v>
      </c>
      <c r="H7" s="24">
        <f aca="true" t="shared" si="1" ref="H7:H26">G7*100/$G$27</f>
        <v>19.398683886388188</v>
      </c>
      <c r="I7" s="22">
        <v>67411654.57667</v>
      </c>
      <c r="J7" s="23">
        <f aca="true" t="shared" si="2" ref="J7:J26">I7/1000</f>
        <v>67411.65457667</v>
      </c>
      <c r="K7" s="24">
        <f>J7*100/J27</f>
        <v>19.35773242542114</v>
      </c>
      <c r="L7" s="25">
        <f aca="true" t="shared" si="3" ref="L7:L26">G7-J7</f>
        <v>674.8295136300003</v>
      </c>
      <c r="M7" s="34">
        <f aca="true" t="shared" si="4" ref="M7:M25">L7*100/J7</f>
        <v>1.0010576329386625</v>
      </c>
    </row>
    <row r="8" spans="1:13" s="26" customFormat="1" ht="21">
      <c r="A8" s="27" t="s">
        <v>14</v>
      </c>
      <c r="B8" s="28" t="s">
        <v>15</v>
      </c>
      <c r="C8" s="29">
        <v>58</v>
      </c>
      <c r="D8" s="29">
        <v>306549</v>
      </c>
      <c r="E8" s="29">
        <v>1713</v>
      </c>
      <c r="F8" s="30">
        <v>49339081.04705</v>
      </c>
      <c r="G8" s="31">
        <f t="shared" si="0"/>
        <v>49339.08104705</v>
      </c>
      <c r="H8" s="32">
        <f t="shared" si="1"/>
        <v>14.05731620988439</v>
      </c>
      <c r="I8" s="30">
        <v>48827422.47579</v>
      </c>
      <c r="J8" s="31">
        <f t="shared" si="2"/>
        <v>48827.42247579</v>
      </c>
      <c r="K8" s="32">
        <f>J8*100/J27</f>
        <v>14.021139004003178</v>
      </c>
      <c r="L8" s="33">
        <f t="shared" si="3"/>
        <v>511.658571259999</v>
      </c>
      <c r="M8" s="34">
        <f t="shared" si="4"/>
        <v>1.047891830689391</v>
      </c>
    </row>
    <row r="9" spans="1:13" s="26" customFormat="1" ht="21">
      <c r="A9" s="27" t="s">
        <v>16</v>
      </c>
      <c r="B9" s="28" t="s">
        <v>17</v>
      </c>
      <c r="C9" s="29">
        <v>38</v>
      </c>
      <c r="D9" s="29">
        <v>128494</v>
      </c>
      <c r="E9" s="29">
        <v>443</v>
      </c>
      <c r="F9" s="30">
        <v>42858705.98442</v>
      </c>
      <c r="G9" s="31">
        <f t="shared" si="0"/>
        <v>42858.705984420005</v>
      </c>
      <c r="H9" s="32">
        <f t="shared" si="1"/>
        <v>12.210976969654743</v>
      </c>
      <c r="I9" s="30">
        <v>42589819.12465</v>
      </c>
      <c r="J9" s="31">
        <f t="shared" si="2"/>
        <v>42589.81912465</v>
      </c>
      <c r="K9" s="32">
        <f>J9*100/J27</f>
        <v>12.229967174658011</v>
      </c>
      <c r="L9" s="33">
        <f t="shared" si="3"/>
        <v>268.8868597700057</v>
      </c>
      <c r="M9" s="34">
        <f t="shared" si="4"/>
        <v>0.6313406943172017</v>
      </c>
    </row>
    <row r="10" spans="1:13" s="26" customFormat="1" ht="21">
      <c r="A10" s="27" t="s">
        <v>18</v>
      </c>
      <c r="B10" s="28" t="s">
        <v>21</v>
      </c>
      <c r="C10" s="29">
        <v>79</v>
      </c>
      <c r="D10" s="29">
        <v>213391</v>
      </c>
      <c r="E10" s="29">
        <v>1267</v>
      </c>
      <c r="F10" s="30">
        <v>35528749.55136</v>
      </c>
      <c r="G10" s="31">
        <f t="shared" si="0"/>
        <v>35528.74955136</v>
      </c>
      <c r="H10" s="32">
        <f t="shared" si="1"/>
        <v>10.12258145847889</v>
      </c>
      <c r="I10" s="30">
        <v>35189384.560100004</v>
      </c>
      <c r="J10" s="31">
        <f t="shared" si="2"/>
        <v>35189.38456010001</v>
      </c>
      <c r="K10" s="32">
        <f>J10*100/J27</f>
        <v>10.104880154735273</v>
      </c>
      <c r="L10" s="33">
        <f t="shared" si="3"/>
        <v>339.364991259994</v>
      </c>
      <c r="M10" s="34">
        <f t="shared" si="4"/>
        <v>0.964395926505597</v>
      </c>
    </row>
    <row r="11" spans="1:13" s="26" customFormat="1" ht="21">
      <c r="A11" s="27" t="s">
        <v>20</v>
      </c>
      <c r="B11" s="28" t="s">
        <v>23</v>
      </c>
      <c r="C11" s="29">
        <v>37</v>
      </c>
      <c r="D11" s="29">
        <v>109097</v>
      </c>
      <c r="E11" s="29">
        <v>542</v>
      </c>
      <c r="F11" s="30">
        <v>33908328.89737</v>
      </c>
      <c r="G11" s="31">
        <f t="shared" si="0"/>
        <v>33908.328897370004</v>
      </c>
      <c r="H11" s="32">
        <f t="shared" si="1"/>
        <v>9.660903513880712</v>
      </c>
      <c r="I11" s="30">
        <v>33974802.57745</v>
      </c>
      <c r="J11" s="31">
        <f t="shared" si="2"/>
        <v>33974.80257745</v>
      </c>
      <c r="K11" s="32">
        <f>J11*100/J27</f>
        <v>9.7561043654964</v>
      </c>
      <c r="L11" s="33">
        <f t="shared" si="3"/>
        <v>-66.47368007999466</v>
      </c>
      <c r="M11" s="34">
        <f t="shared" si="4"/>
        <v>-0.19565582442593812</v>
      </c>
    </row>
    <row r="12" spans="1:13" s="26" customFormat="1" ht="21">
      <c r="A12" s="27" t="s">
        <v>22</v>
      </c>
      <c r="B12" s="28" t="s">
        <v>53</v>
      </c>
      <c r="C12" s="29">
        <v>33</v>
      </c>
      <c r="D12" s="29">
        <v>99629</v>
      </c>
      <c r="E12" s="29">
        <v>615</v>
      </c>
      <c r="F12" s="30">
        <v>27910703.605120003</v>
      </c>
      <c r="G12" s="31">
        <f t="shared" si="0"/>
        <v>27910.703605120005</v>
      </c>
      <c r="H12" s="32">
        <f t="shared" si="1"/>
        <v>7.952105671432864</v>
      </c>
      <c r="I12" s="30">
        <v>27820426.90616</v>
      </c>
      <c r="J12" s="31">
        <f t="shared" si="2"/>
        <v>27820.42690616</v>
      </c>
      <c r="K12" s="32">
        <f>J12*100/J27</f>
        <v>7.988831951868626</v>
      </c>
      <c r="L12" s="33">
        <f t="shared" si="3"/>
        <v>90.27669896000589</v>
      </c>
      <c r="M12" s="34">
        <f t="shared" si="4"/>
        <v>0.32449789237424254</v>
      </c>
    </row>
    <row r="13" spans="1:13" s="26" customFormat="1" ht="21">
      <c r="A13" s="27" t="s">
        <v>24</v>
      </c>
      <c r="B13" s="28" t="s">
        <v>31</v>
      </c>
      <c r="C13" s="29">
        <v>4</v>
      </c>
      <c r="D13" s="29">
        <v>34097</v>
      </c>
      <c r="E13" s="29">
        <v>33</v>
      </c>
      <c r="F13" s="30">
        <v>24082743.094839998</v>
      </c>
      <c r="G13" s="31">
        <f t="shared" si="0"/>
        <v>24082.743094839996</v>
      </c>
      <c r="H13" s="32">
        <f t="shared" si="1"/>
        <v>6.86147223866499</v>
      </c>
      <c r="I13" s="30">
        <v>23864267.129759997</v>
      </c>
      <c r="J13" s="31">
        <f t="shared" si="2"/>
        <v>23864.267129759995</v>
      </c>
      <c r="K13" s="32">
        <f>J13*100/J27</f>
        <v>6.852792748192574</v>
      </c>
      <c r="L13" s="33">
        <f t="shared" si="3"/>
        <v>218.4759650800006</v>
      </c>
      <c r="M13" s="34">
        <f t="shared" si="4"/>
        <v>0.9154941314227479</v>
      </c>
    </row>
    <row r="14" spans="1:13" s="26" customFormat="1" ht="21">
      <c r="A14" s="27" t="s">
        <v>26</v>
      </c>
      <c r="B14" s="28" t="s">
        <v>28</v>
      </c>
      <c r="C14" s="29">
        <v>26</v>
      </c>
      <c r="D14" s="29">
        <v>96897</v>
      </c>
      <c r="E14" s="29">
        <v>515</v>
      </c>
      <c r="F14" s="30">
        <v>13949119.86565</v>
      </c>
      <c r="G14" s="31">
        <f t="shared" si="0"/>
        <v>13949.11986565</v>
      </c>
      <c r="H14" s="32">
        <f t="shared" si="1"/>
        <v>3.9742772795876014</v>
      </c>
      <c r="I14" s="30">
        <v>13850900.63203</v>
      </c>
      <c r="J14" s="31">
        <f t="shared" si="2"/>
        <v>13850.900632030001</v>
      </c>
      <c r="K14" s="32">
        <f>J14*100/J27</f>
        <v>3.9773838807203186</v>
      </c>
      <c r="L14" s="33">
        <f t="shared" si="3"/>
        <v>98.2192336199987</v>
      </c>
      <c r="M14" s="34">
        <f t="shared" si="4"/>
        <v>0.7091180294288458</v>
      </c>
    </row>
    <row r="15" spans="1:13" s="26" customFormat="1" ht="21">
      <c r="A15" s="27" t="s">
        <v>27</v>
      </c>
      <c r="B15" s="28" t="s">
        <v>52</v>
      </c>
      <c r="C15" s="29">
        <v>71</v>
      </c>
      <c r="D15" s="29">
        <v>92954</v>
      </c>
      <c r="E15" s="29">
        <v>332</v>
      </c>
      <c r="F15" s="30">
        <v>13731963.516979998</v>
      </c>
      <c r="G15" s="31">
        <f t="shared" si="0"/>
        <v>13731.963516979999</v>
      </c>
      <c r="H15" s="32">
        <f t="shared" si="1"/>
        <v>3.9124067421666244</v>
      </c>
      <c r="I15" s="30">
        <v>13663349.791039998</v>
      </c>
      <c r="J15" s="31">
        <f t="shared" si="2"/>
        <v>13663.349791039998</v>
      </c>
      <c r="K15" s="32">
        <f>J15*100/J27</f>
        <v>3.923527332934238</v>
      </c>
      <c r="L15" s="33">
        <f t="shared" si="3"/>
        <v>68.61372594000022</v>
      </c>
      <c r="M15" s="34">
        <f t="shared" si="4"/>
        <v>0.5021735298396224</v>
      </c>
    </row>
    <row r="16" spans="1:13" s="26" customFormat="1" ht="21">
      <c r="A16" s="27" t="s">
        <v>29</v>
      </c>
      <c r="B16" s="28" t="s">
        <v>25</v>
      </c>
      <c r="C16" s="29">
        <v>33</v>
      </c>
      <c r="D16" s="29">
        <v>135903</v>
      </c>
      <c r="E16" s="29">
        <v>509</v>
      </c>
      <c r="F16" s="30">
        <v>12290781.18928</v>
      </c>
      <c r="G16" s="31">
        <f t="shared" si="0"/>
        <v>12290.78118928</v>
      </c>
      <c r="H16" s="32">
        <f t="shared" si="1"/>
        <v>3.5017960200646696</v>
      </c>
      <c r="I16" s="30">
        <v>12174743.137349999</v>
      </c>
      <c r="J16" s="31">
        <f t="shared" si="2"/>
        <v>12174.743137349999</v>
      </c>
      <c r="K16" s="32">
        <f>J16*100/J27</f>
        <v>3.496063425249567</v>
      </c>
      <c r="L16" s="33">
        <f t="shared" si="3"/>
        <v>116.03805193000153</v>
      </c>
      <c r="M16" s="34">
        <f t="shared" si="4"/>
        <v>0.9531047236143892</v>
      </c>
    </row>
    <row r="17" spans="1:13" s="26" customFormat="1" ht="21">
      <c r="A17" s="27" t="s">
        <v>30</v>
      </c>
      <c r="B17" s="28" t="s">
        <v>33</v>
      </c>
      <c r="C17" s="29">
        <v>3</v>
      </c>
      <c r="D17" s="29">
        <v>12695</v>
      </c>
      <c r="E17" s="29">
        <v>13</v>
      </c>
      <c r="F17" s="30">
        <v>6143275.96993</v>
      </c>
      <c r="G17" s="31">
        <f t="shared" si="0"/>
        <v>6143.2759699299995</v>
      </c>
      <c r="H17" s="32">
        <f t="shared" si="1"/>
        <v>1.7502955272218954</v>
      </c>
      <c r="I17" s="30">
        <v>6136615.66674</v>
      </c>
      <c r="J17" s="31">
        <f t="shared" si="2"/>
        <v>6136.61566674</v>
      </c>
      <c r="K17" s="32">
        <f>J17*100/J27</f>
        <v>1.7621725029652626</v>
      </c>
      <c r="L17" s="33">
        <f t="shared" si="3"/>
        <v>6.660303189999468</v>
      </c>
      <c r="M17" s="34">
        <f t="shared" si="4"/>
        <v>0.10853381654806597</v>
      </c>
    </row>
    <row r="18" spans="1:13" s="26" customFormat="1" ht="21">
      <c r="A18" s="27" t="s">
        <v>32</v>
      </c>
      <c r="B18" s="28" t="s">
        <v>35</v>
      </c>
      <c r="C18" s="29">
        <v>46</v>
      </c>
      <c r="D18" s="29">
        <v>59363</v>
      </c>
      <c r="E18" s="29">
        <v>421</v>
      </c>
      <c r="F18" s="30">
        <v>5458717.757150001</v>
      </c>
      <c r="G18" s="31">
        <f t="shared" si="0"/>
        <v>5458.717757150001</v>
      </c>
      <c r="H18" s="32">
        <f t="shared" si="1"/>
        <v>1.5552564008963532</v>
      </c>
      <c r="I18" s="30">
        <v>5151186.55544</v>
      </c>
      <c r="J18" s="31">
        <f t="shared" si="2"/>
        <v>5151.18655544</v>
      </c>
      <c r="K18" s="32">
        <f>J18*100/J27</f>
        <v>1.479199578171221</v>
      </c>
      <c r="L18" s="33">
        <f t="shared" si="3"/>
        <v>307.53120171000046</v>
      </c>
      <c r="M18" s="34">
        <f t="shared" si="4"/>
        <v>5.970104138147099</v>
      </c>
    </row>
    <row r="19" spans="1:13" s="26" customFormat="1" ht="21">
      <c r="A19" s="27" t="s">
        <v>34</v>
      </c>
      <c r="B19" s="28" t="s">
        <v>57</v>
      </c>
      <c r="C19" s="29">
        <v>9</v>
      </c>
      <c r="D19" s="29">
        <v>23422</v>
      </c>
      <c r="E19" s="29">
        <v>159</v>
      </c>
      <c r="F19" s="30">
        <v>4847543.93584</v>
      </c>
      <c r="G19" s="31">
        <f t="shared" si="0"/>
        <v>4847.543935840001</v>
      </c>
      <c r="H19" s="32">
        <f t="shared" si="1"/>
        <v>1.3811253979868099</v>
      </c>
      <c r="I19" s="30">
        <v>4822963.274850001</v>
      </c>
      <c r="J19" s="31">
        <f t="shared" si="2"/>
        <v>4822.963274850001</v>
      </c>
      <c r="K19" s="32">
        <f>J19*100/J27</f>
        <v>1.3849479464414456</v>
      </c>
      <c r="L19" s="33">
        <f t="shared" si="3"/>
        <v>24.58066099000007</v>
      </c>
      <c r="M19" s="34">
        <f t="shared" si="4"/>
        <v>0.5096588878911701</v>
      </c>
    </row>
    <row r="20" spans="1:13" s="26" customFormat="1" ht="21">
      <c r="A20" s="27" t="s">
        <v>36</v>
      </c>
      <c r="B20" s="28" t="s">
        <v>39</v>
      </c>
      <c r="C20" s="29">
        <v>11</v>
      </c>
      <c r="D20" s="29">
        <v>178574</v>
      </c>
      <c r="E20" s="29">
        <v>71</v>
      </c>
      <c r="F20" s="30">
        <v>3759510.3412699993</v>
      </c>
      <c r="G20" s="31">
        <f t="shared" si="0"/>
        <v>3759.510341269999</v>
      </c>
      <c r="H20" s="32">
        <f t="shared" si="1"/>
        <v>1.0711311305365827</v>
      </c>
      <c r="I20" s="30">
        <v>3745572.56394</v>
      </c>
      <c r="J20" s="31">
        <f t="shared" si="2"/>
        <v>3745.57256394</v>
      </c>
      <c r="K20" s="32">
        <f>J20*100/J27</f>
        <v>1.0755675992240386</v>
      </c>
      <c r="L20" s="33">
        <f t="shared" si="3"/>
        <v>13.937777329999335</v>
      </c>
      <c r="M20" s="34">
        <f t="shared" si="4"/>
        <v>0.37211339767338714</v>
      </c>
    </row>
    <row r="21" spans="1:13" s="26" customFormat="1" ht="21">
      <c r="A21" s="27" t="s">
        <v>38</v>
      </c>
      <c r="B21" s="28" t="s">
        <v>37</v>
      </c>
      <c r="C21" s="29">
        <v>28</v>
      </c>
      <c r="D21" s="29">
        <v>32535</v>
      </c>
      <c r="E21" s="29">
        <v>216</v>
      </c>
      <c r="F21" s="30">
        <v>3546048.24676</v>
      </c>
      <c r="G21" s="31">
        <f t="shared" si="0"/>
        <v>3546.04824676</v>
      </c>
      <c r="H21" s="32">
        <f t="shared" si="1"/>
        <v>1.0103131319506382</v>
      </c>
      <c r="I21" s="30">
        <v>3519270.8058300004</v>
      </c>
      <c r="J21" s="31">
        <f t="shared" si="2"/>
        <v>3519.2708058300004</v>
      </c>
      <c r="K21" s="32">
        <f>J21*100/J27</f>
        <v>1.010583452070175</v>
      </c>
      <c r="L21" s="33">
        <f t="shared" si="3"/>
        <v>26.777440929999557</v>
      </c>
      <c r="M21" s="34">
        <f t="shared" si="4"/>
        <v>0.7608803757198858</v>
      </c>
    </row>
    <row r="22" spans="1:13" s="26" customFormat="1" ht="21">
      <c r="A22" s="27" t="s">
        <v>40</v>
      </c>
      <c r="B22" s="28" t="s">
        <v>69</v>
      </c>
      <c r="C22" s="29">
        <v>29</v>
      </c>
      <c r="D22" s="29">
        <v>32445</v>
      </c>
      <c r="E22" s="29">
        <v>245</v>
      </c>
      <c r="F22" s="30">
        <v>2812540.1378900004</v>
      </c>
      <c r="G22" s="31">
        <f t="shared" si="0"/>
        <v>2812.5401378900006</v>
      </c>
      <c r="H22" s="32">
        <f t="shared" si="1"/>
        <v>0.8013275730370639</v>
      </c>
      <c r="I22" s="30">
        <v>2791174.53409</v>
      </c>
      <c r="J22" s="31">
        <f t="shared" si="2"/>
        <v>2791.17453409</v>
      </c>
      <c r="K22" s="32">
        <f>J22*100/J27</f>
        <v>0.80150546849599</v>
      </c>
      <c r="L22" s="33">
        <f t="shared" si="3"/>
        <v>21.365603800000372</v>
      </c>
      <c r="M22" s="34">
        <f t="shared" si="4"/>
        <v>0.7654700033642342</v>
      </c>
    </row>
    <row r="23" spans="1:13" s="26" customFormat="1" ht="21">
      <c r="A23" s="27" t="s">
        <v>41</v>
      </c>
      <c r="B23" s="28" t="s">
        <v>50</v>
      </c>
      <c r="C23" s="29">
        <v>2</v>
      </c>
      <c r="D23" s="29">
        <v>2768</v>
      </c>
      <c r="E23" s="29">
        <v>5</v>
      </c>
      <c r="F23" s="30">
        <v>1857135.53664</v>
      </c>
      <c r="G23" s="31">
        <f t="shared" si="0"/>
        <v>1857.13553664</v>
      </c>
      <c r="H23" s="32">
        <f t="shared" si="1"/>
        <v>0.5291209509610987</v>
      </c>
      <c r="I23" s="30">
        <v>1854632.4712300003</v>
      </c>
      <c r="J23" s="31">
        <f t="shared" si="2"/>
        <v>1854.6324712300002</v>
      </c>
      <c r="K23" s="32">
        <f>J23*100/J27</f>
        <v>0.5325708047224343</v>
      </c>
      <c r="L23" s="33">
        <f t="shared" si="3"/>
        <v>2.503065409999863</v>
      </c>
      <c r="M23" s="34">
        <f t="shared" si="4"/>
        <v>0.13496288072319898</v>
      </c>
    </row>
    <row r="24" spans="1:13" s="26" customFormat="1" ht="21">
      <c r="A24" s="27" t="s">
        <v>43</v>
      </c>
      <c r="B24" s="28" t="s">
        <v>42</v>
      </c>
      <c r="C24" s="29">
        <v>1</v>
      </c>
      <c r="D24" s="29">
        <v>19233</v>
      </c>
      <c r="E24" s="29">
        <v>1</v>
      </c>
      <c r="F24" s="30">
        <v>611732.0267600002</v>
      </c>
      <c r="G24" s="31">
        <f t="shared" si="0"/>
        <v>611.7320267600002</v>
      </c>
      <c r="H24" s="32">
        <f t="shared" si="1"/>
        <v>0.17429004256642788</v>
      </c>
      <c r="I24" s="30">
        <v>590051.3305599999</v>
      </c>
      <c r="J24" s="31">
        <f t="shared" si="2"/>
        <v>590.0513305599999</v>
      </c>
      <c r="K24" s="32">
        <f>J24*100/J27</f>
        <v>0.16943740434754398</v>
      </c>
      <c r="L24" s="33">
        <f t="shared" si="3"/>
        <v>21.680696200000284</v>
      </c>
      <c r="M24" s="34">
        <f t="shared" si="4"/>
        <v>3.674374597108999</v>
      </c>
    </row>
    <row r="25" spans="1:13" s="38" customFormat="1" ht="21">
      <c r="A25" s="27" t="s">
        <v>45</v>
      </c>
      <c r="B25" s="28" t="s">
        <v>44</v>
      </c>
      <c r="C25" s="29">
        <v>3</v>
      </c>
      <c r="D25" s="29">
        <v>787</v>
      </c>
      <c r="E25" s="29">
        <v>5</v>
      </c>
      <c r="F25" s="30">
        <v>261904.54855</v>
      </c>
      <c r="G25" s="31">
        <f t="shared" si="0"/>
        <v>261.90454855</v>
      </c>
      <c r="H25" s="32">
        <f t="shared" si="1"/>
        <v>0.07461985463943893</v>
      </c>
      <c r="I25" s="30">
        <v>263245.4195</v>
      </c>
      <c r="J25" s="31">
        <f t="shared" si="2"/>
        <v>263.2454195</v>
      </c>
      <c r="K25" s="32">
        <f>J25*100/J27</f>
        <v>0.07559278028257031</v>
      </c>
      <c r="L25" s="33">
        <f t="shared" si="3"/>
        <v>-1.34087095000001</v>
      </c>
      <c r="M25" s="34">
        <f t="shared" si="4"/>
        <v>-0.5093615503535893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f t="shared" si="0"/>
        <v>0</v>
      </c>
      <c r="H26" s="47">
        <f t="shared" si="1"/>
        <v>0</v>
      </c>
      <c r="I26" s="48">
        <v>0</v>
      </c>
      <c r="J26" s="49">
        <f t="shared" si="2"/>
        <v>0</v>
      </c>
      <c r="K26" s="47">
        <f>J26*100/J27</f>
        <v>0</v>
      </c>
      <c r="L26" s="33">
        <f t="shared" si="3"/>
        <v>0</v>
      </c>
      <c r="M26" s="50">
        <v>0</v>
      </c>
    </row>
    <row r="27" spans="1:14" s="26" customFormat="1" ht="23.25" customHeight="1" thickBot="1">
      <c r="A27" s="63" t="s">
        <v>47</v>
      </c>
      <c r="B27" s="64"/>
      <c r="C27" s="39">
        <f aca="true" t="shared" si="5" ref="C27:L27">SUM(C7:C26)</f>
        <v>543</v>
      </c>
      <c r="D27" s="39">
        <f t="shared" si="5"/>
        <v>1692737</v>
      </c>
      <c r="E27" s="39">
        <f t="shared" si="5"/>
        <v>7306</v>
      </c>
      <c r="F27" s="40">
        <f t="shared" si="5"/>
        <v>350985069.3431599</v>
      </c>
      <c r="G27" s="41">
        <f t="shared" si="5"/>
        <v>350985.0693431601</v>
      </c>
      <c r="H27" s="51">
        <f t="shared" si="5"/>
        <v>99.99999999999999</v>
      </c>
      <c r="I27" s="52">
        <f t="shared" si="5"/>
        <v>348241483.53318006</v>
      </c>
      <c r="J27" s="51">
        <f t="shared" si="5"/>
        <v>348241.48353317997</v>
      </c>
      <c r="K27" s="51">
        <f t="shared" si="5"/>
        <v>100.00000000000003</v>
      </c>
      <c r="L27" s="53">
        <f t="shared" si="5"/>
        <v>2743.5858099800107</v>
      </c>
      <c r="M27" s="54">
        <f>L27*100/J27</f>
        <v>0.7878400304708689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1"/>
      <c r="J30" s="45"/>
      <c r="L30" s="55"/>
    </row>
    <row r="31" spans="2:10" ht="21">
      <c r="B31" s="43" t="s">
        <v>65</v>
      </c>
      <c r="F31" s="1"/>
      <c r="G31" s="1"/>
      <c r="I31" s="1"/>
      <c r="J31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</sheetData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SheetLayoutView="75" workbookViewId="0" topLeftCell="A4">
      <selection activeCell="A1" sqref="A1:M1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69"/>
      <c r="I4" s="8" t="s">
        <v>2</v>
      </c>
      <c r="J4" s="67" t="s">
        <v>2</v>
      </c>
      <c r="K4" s="69"/>
      <c r="L4" s="67" t="s">
        <v>2</v>
      </c>
      <c r="M4" s="68"/>
    </row>
    <row r="5" spans="1:13" ht="21.75" customHeight="1">
      <c r="A5" s="61" t="s">
        <v>3</v>
      </c>
      <c r="B5" s="62"/>
      <c r="C5" s="9" t="s">
        <v>4</v>
      </c>
      <c r="D5" s="9" t="s">
        <v>5</v>
      </c>
      <c r="E5" s="9" t="s">
        <v>6</v>
      </c>
      <c r="F5" s="10" t="s">
        <v>67</v>
      </c>
      <c r="G5" s="70" t="str">
        <f>F5</f>
        <v>มีนาคม  2549</v>
      </c>
      <c r="H5" s="71"/>
      <c r="I5" s="10" t="s">
        <v>64</v>
      </c>
      <c r="J5" s="70" t="str">
        <f>I5</f>
        <v>กุมภาพันธ์  2549</v>
      </c>
      <c r="K5" s="71"/>
      <c r="L5" s="65" t="s">
        <v>7</v>
      </c>
      <c r="M5" s="66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32</v>
      </c>
      <c r="D7" s="21">
        <v>114140</v>
      </c>
      <c r="E7" s="21">
        <v>200</v>
      </c>
      <c r="F7" s="22">
        <v>69264524.67346</v>
      </c>
      <c r="G7" s="23">
        <f aca="true" t="shared" si="0" ref="G7:G26">F7/1000</f>
        <v>69264.52467346001</v>
      </c>
      <c r="H7" s="24">
        <f aca="true" t="shared" si="1" ref="H7:H26">G7*100/$G$27</f>
        <v>19.45714986142884</v>
      </c>
      <c r="I7" s="22">
        <v>68086484.0903</v>
      </c>
      <c r="J7" s="23">
        <f aca="true" t="shared" si="2" ref="J7:J26">I7/1000</f>
        <v>68086.4840903</v>
      </c>
      <c r="K7" s="24">
        <f>J7*100/J27</f>
        <v>19.398683886388188</v>
      </c>
      <c r="L7" s="25">
        <f aca="true" t="shared" si="3" ref="L7:L26">G7-J7</f>
        <v>1178.0405831600074</v>
      </c>
      <c r="M7" s="34">
        <f aca="true" t="shared" si="4" ref="M7:M25">L7*100/J7</f>
        <v>1.7302120955425249</v>
      </c>
    </row>
    <row r="8" spans="1:13" s="26" customFormat="1" ht="21">
      <c r="A8" s="27" t="s">
        <v>14</v>
      </c>
      <c r="B8" s="28" t="s">
        <v>15</v>
      </c>
      <c r="C8" s="29">
        <v>57</v>
      </c>
      <c r="D8" s="29">
        <v>296770</v>
      </c>
      <c r="E8" s="29">
        <v>1729</v>
      </c>
      <c r="F8" s="30">
        <v>48418240.05948</v>
      </c>
      <c r="G8" s="31">
        <f t="shared" si="0"/>
        <v>48418.24005948</v>
      </c>
      <c r="H8" s="32">
        <f t="shared" si="1"/>
        <v>13.60120432942082</v>
      </c>
      <c r="I8" s="30">
        <v>49339081.04705</v>
      </c>
      <c r="J8" s="31">
        <f t="shared" si="2"/>
        <v>49339.08104705</v>
      </c>
      <c r="K8" s="32">
        <f>J8*100/J27</f>
        <v>14.05731620988439</v>
      </c>
      <c r="L8" s="33">
        <f t="shared" si="3"/>
        <v>-920.8409875700017</v>
      </c>
      <c r="M8" s="34">
        <f t="shared" si="4"/>
        <v>-1.8663521249856336</v>
      </c>
    </row>
    <row r="9" spans="1:13" s="26" customFormat="1" ht="21">
      <c r="A9" s="27" t="s">
        <v>16</v>
      </c>
      <c r="B9" s="28" t="s">
        <v>17</v>
      </c>
      <c r="C9" s="29">
        <v>38</v>
      </c>
      <c r="D9" s="29">
        <v>128620</v>
      </c>
      <c r="E9" s="29">
        <v>442</v>
      </c>
      <c r="F9" s="30">
        <v>43285458.02959</v>
      </c>
      <c r="G9" s="31">
        <f t="shared" si="0"/>
        <v>43285.45802959</v>
      </c>
      <c r="H9" s="32">
        <f t="shared" si="1"/>
        <v>12.159350658549021</v>
      </c>
      <c r="I9" s="30">
        <v>42858705.98442</v>
      </c>
      <c r="J9" s="31">
        <f t="shared" si="2"/>
        <v>42858.705984420005</v>
      </c>
      <c r="K9" s="32">
        <f>J9*100/J27</f>
        <v>12.210976969654743</v>
      </c>
      <c r="L9" s="33">
        <f t="shared" si="3"/>
        <v>426.75204516999656</v>
      </c>
      <c r="M9" s="34">
        <f t="shared" si="4"/>
        <v>0.9957184552541775</v>
      </c>
    </row>
    <row r="10" spans="1:13" s="26" customFormat="1" ht="21">
      <c r="A10" s="27" t="s">
        <v>18</v>
      </c>
      <c r="B10" s="28" t="s">
        <v>21</v>
      </c>
      <c r="C10" s="29">
        <v>80</v>
      </c>
      <c r="D10" s="29">
        <v>227059</v>
      </c>
      <c r="E10" s="29">
        <v>1282</v>
      </c>
      <c r="F10" s="30">
        <v>37911756.97147</v>
      </c>
      <c r="G10" s="31">
        <f t="shared" si="0"/>
        <v>37911.75697147</v>
      </c>
      <c r="H10" s="32">
        <f t="shared" si="1"/>
        <v>10.649820241769557</v>
      </c>
      <c r="I10" s="30">
        <v>35528749.55136</v>
      </c>
      <c r="J10" s="31">
        <f t="shared" si="2"/>
        <v>35528.74955136</v>
      </c>
      <c r="K10" s="32">
        <f>J10*100/J27</f>
        <v>10.12258145847889</v>
      </c>
      <c r="L10" s="33">
        <f t="shared" si="3"/>
        <v>2383.0074201099997</v>
      </c>
      <c r="M10" s="34">
        <f t="shared" si="4"/>
        <v>6.707265102773032</v>
      </c>
    </row>
    <row r="11" spans="1:13" s="26" customFormat="1" ht="21">
      <c r="A11" s="27" t="s">
        <v>20</v>
      </c>
      <c r="B11" s="28" t="s">
        <v>23</v>
      </c>
      <c r="C11" s="29">
        <v>34</v>
      </c>
      <c r="D11" s="29">
        <v>106355</v>
      </c>
      <c r="E11" s="29">
        <v>531</v>
      </c>
      <c r="F11" s="30">
        <v>33825010.59990001</v>
      </c>
      <c r="G11" s="31">
        <f t="shared" si="0"/>
        <v>33825.01059990001</v>
      </c>
      <c r="H11" s="32">
        <f t="shared" si="1"/>
        <v>9.501809236537667</v>
      </c>
      <c r="I11" s="30">
        <v>33908328.89737</v>
      </c>
      <c r="J11" s="31">
        <f t="shared" si="2"/>
        <v>33908.328897370004</v>
      </c>
      <c r="K11" s="32">
        <f>J11*100/J27</f>
        <v>9.660903513880712</v>
      </c>
      <c r="L11" s="33">
        <f t="shared" si="3"/>
        <v>-83.31829746999574</v>
      </c>
      <c r="M11" s="34">
        <f t="shared" si="4"/>
        <v>-0.24571631861356066</v>
      </c>
    </row>
    <row r="12" spans="1:13" s="26" customFormat="1" ht="21">
      <c r="A12" s="27" t="s">
        <v>22</v>
      </c>
      <c r="B12" s="28" t="s">
        <v>53</v>
      </c>
      <c r="C12" s="29">
        <v>33</v>
      </c>
      <c r="D12" s="29">
        <v>101088</v>
      </c>
      <c r="E12" s="29">
        <v>619</v>
      </c>
      <c r="F12" s="30">
        <v>28314255.956880003</v>
      </c>
      <c r="G12" s="31">
        <f t="shared" si="0"/>
        <v>28314.255956880002</v>
      </c>
      <c r="H12" s="32">
        <f t="shared" si="1"/>
        <v>7.95377899386584</v>
      </c>
      <c r="I12" s="30">
        <v>27910703.605120003</v>
      </c>
      <c r="J12" s="31">
        <f t="shared" si="2"/>
        <v>27910.703605120005</v>
      </c>
      <c r="K12" s="32">
        <f>J12*100/J27</f>
        <v>7.952105671432864</v>
      </c>
      <c r="L12" s="33">
        <f t="shared" si="3"/>
        <v>403.5523517599977</v>
      </c>
      <c r="M12" s="34">
        <f t="shared" si="4"/>
        <v>1.4458695039345733</v>
      </c>
    </row>
    <row r="13" spans="1:13" s="26" customFormat="1" ht="21">
      <c r="A13" s="27" t="s">
        <v>24</v>
      </c>
      <c r="B13" s="28" t="s">
        <v>31</v>
      </c>
      <c r="C13" s="29">
        <v>5</v>
      </c>
      <c r="D13" s="29">
        <v>34219</v>
      </c>
      <c r="E13" s="29">
        <v>35</v>
      </c>
      <c r="F13" s="30">
        <v>24414489.70834</v>
      </c>
      <c r="G13" s="31">
        <f t="shared" si="0"/>
        <v>24414.48970834</v>
      </c>
      <c r="H13" s="32">
        <f t="shared" si="1"/>
        <v>6.858292716004192</v>
      </c>
      <c r="I13" s="30">
        <v>24082743.094839998</v>
      </c>
      <c r="J13" s="31">
        <f t="shared" si="2"/>
        <v>24082.743094839996</v>
      </c>
      <c r="K13" s="32">
        <f>J13*100/J27</f>
        <v>6.86147223866499</v>
      </c>
      <c r="L13" s="33">
        <f t="shared" si="3"/>
        <v>331.74661350000315</v>
      </c>
      <c r="M13" s="34">
        <f t="shared" si="4"/>
        <v>1.377528349630087</v>
      </c>
    </row>
    <row r="14" spans="1:13" s="26" customFormat="1" ht="21">
      <c r="A14" s="27" t="s">
        <v>26</v>
      </c>
      <c r="B14" s="28" t="s">
        <v>28</v>
      </c>
      <c r="C14" s="29">
        <v>27</v>
      </c>
      <c r="D14" s="29">
        <v>100686</v>
      </c>
      <c r="E14" s="29">
        <v>517</v>
      </c>
      <c r="F14" s="30">
        <v>14407220.030010002</v>
      </c>
      <c r="G14" s="31">
        <f t="shared" si="0"/>
        <v>14407.220030010001</v>
      </c>
      <c r="H14" s="32">
        <f t="shared" si="1"/>
        <v>4.047143043744802</v>
      </c>
      <c r="I14" s="30">
        <v>13949119.86565</v>
      </c>
      <c r="J14" s="31">
        <f t="shared" si="2"/>
        <v>13949.11986565</v>
      </c>
      <c r="K14" s="32">
        <f>J14*100/J27</f>
        <v>3.9742772795876014</v>
      </c>
      <c r="L14" s="33">
        <f t="shared" si="3"/>
        <v>458.10016436000114</v>
      </c>
      <c r="M14" s="34">
        <f t="shared" si="4"/>
        <v>3.2840793453075303</v>
      </c>
    </row>
    <row r="15" spans="1:13" s="26" customFormat="1" ht="21">
      <c r="A15" s="27" t="s">
        <v>27</v>
      </c>
      <c r="B15" s="28" t="s">
        <v>52</v>
      </c>
      <c r="C15" s="29">
        <v>70</v>
      </c>
      <c r="D15" s="29">
        <v>94597</v>
      </c>
      <c r="E15" s="29">
        <v>340</v>
      </c>
      <c r="F15" s="30">
        <v>13839664.49261</v>
      </c>
      <c r="G15" s="31">
        <f t="shared" si="0"/>
        <v>13839.66449261</v>
      </c>
      <c r="H15" s="32">
        <f t="shared" si="1"/>
        <v>3.887710589715316</v>
      </c>
      <c r="I15" s="30">
        <v>13731963.516979998</v>
      </c>
      <c r="J15" s="31">
        <f t="shared" si="2"/>
        <v>13731.963516979999</v>
      </c>
      <c r="K15" s="32">
        <f>J15*100/J27</f>
        <v>3.9124067421666244</v>
      </c>
      <c r="L15" s="33">
        <f t="shared" si="3"/>
        <v>107.70097563000127</v>
      </c>
      <c r="M15" s="34">
        <f t="shared" si="4"/>
        <v>0.7843086350821256</v>
      </c>
    </row>
    <row r="16" spans="1:13" s="26" customFormat="1" ht="21">
      <c r="A16" s="27" t="s">
        <v>29</v>
      </c>
      <c r="B16" s="28" t="s">
        <v>25</v>
      </c>
      <c r="C16" s="29">
        <v>33</v>
      </c>
      <c r="D16" s="29">
        <v>138412</v>
      </c>
      <c r="E16" s="29">
        <v>522</v>
      </c>
      <c r="F16" s="30">
        <v>12545383.12564</v>
      </c>
      <c r="G16" s="31">
        <f t="shared" si="0"/>
        <v>12545.383125639999</v>
      </c>
      <c r="H16" s="32">
        <f t="shared" si="1"/>
        <v>3.5241330348455917</v>
      </c>
      <c r="I16" s="30">
        <v>12290781.18928</v>
      </c>
      <c r="J16" s="31">
        <f t="shared" si="2"/>
        <v>12290.78118928</v>
      </c>
      <c r="K16" s="32">
        <f>J16*100/J27</f>
        <v>3.5017960200646696</v>
      </c>
      <c r="L16" s="33">
        <f t="shared" si="3"/>
        <v>254.60193635999894</v>
      </c>
      <c r="M16" s="34">
        <f t="shared" si="4"/>
        <v>2.0714870148535582</v>
      </c>
    </row>
    <row r="17" spans="1:13" s="26" customFormat="1" ht="21">
      <c r="A17" s="27" t="s">
        <v>30</v>
      </c>
      <c r="B17" s="28" t="s">
        <v>33</v>
      </c>
      <c r="C17" s="29">
        <v>3</v>
      </c>
      <c r="D17" s="29">
        <v>12744</v>
      </c>
      <c r="E17" s="29">
        <v>10</v>
      </c>
      <c r="F17" s="30">
        <v>6198885.33921</v>
      </c>
      <c r="G17" s="31">
        <f t="shared" si="0"/>
        <v>6198.88533921</v>
      </c>
      <c r="H17" s="32">
        <f t="shared" si="1"/>
        <v>1.7413335554880098</v>
      </c>
      <c r="I17" s="30">
        <v>6143275.96993</v>
      </c>
      <c r="J17" s="31">
        <f t="shared" si="2"/>
        <v>6143.2759699299995</v>
      </c>
      <c r="K17" s="32">
        <f>J17*100/J27</f>
        <v>1.7502955272218954</v>
      </c>
      <c r="L17" s="33">
        <f t="shared" si="3"/>
        <v>55.609369280000465</v>
      </c>
      <c r="M17" s="34">
        <f t="shared" si="4"/>
        <v>0.9052070841713158</v>
      </c>
    </row>
    <row r="18" spans="1:13" s="26" customFormat="1" ht="21">
      <c r="A18" s="27" t="s">
        <v>32</v>
      </c>
      <c r="B18" s="28" t="s">
        <v>35</v>
      </c>
      <c r="C18" s="29">
        <v>46</v>
      </c>
      <c r="D18" s="29">
        <v>58826</v>
      </c>
      <c r="E18" s="29">
        <v>427</v>
      </c>
      <c r="F18" s="30">
        <v>5558378.41212</v>
      </c>
      <c r="G18" s="31">
        <f t="shared" si="0"/>
        <v>5558.378412120001</v>
      </c>
      <c r="H18" s="32">
        <f t="shared" si="1"/>
        <v>1.5614082715648732</v>
      </c>
      <c r="I18" s="30">
        <v>5458717.757150001</v>
      </c>
      <c r="J18" s="31">
        <f t="shared" si="2"/>
        <v>5458.717757150001</v>
      </c>
      <c r="K18" s="32">
        <f>J18*100/J27</f>
        <v>1.5552564008963532</v>
      </c>
      <c r="L18" s="33">
        <f t="shared" si="3"/>
        <v>99.66065497</v>
      </c>
      <c r="M18" s="34">
        <f t="shared" si="4"/>
        <v>1.82571547758558</v>
      </c>
    </row>
    <row r="19" spans="1:13" s="26" customFormat="1" ht="21">
      <c r="A19" s="27" t="s">
        <v>34</v>
      </c>
      <c r="B19" s="28" t="s">
        <v>57</v>
      </c>
      <c r="C19" s="29">
        <v>9</v>
      </c>
      <c r="D19" s="29">
        <v>23779</v>
      </c>
      <c r="E19" s="29">
        <v>160</v>
      </c>
      <c r="F19" s="30">
        <v>4936457.353730001</v>
      </c>
      <c r="G19" s="31">
        <f t="shared" si="0"/>
        <v>4936.45735373</v>
      </c>
      <c r="H19" s="32">
        <f t="shared" si="1"/>
        <v>1.3867039580346698</v>
      </c>
      <c r="I19" s="30">
        <v>4847543.93584</v>
      </c>
      <c r="J19" s="31">
        <f t="shared" si="2"/>
        <v>4847.543935840001</v>
      </c>
      <c r="K19" s="32">
        <f>J19*100/J27</f>
        <v>1.3811253979868099</v>
      </c>
      <c r="L19" s="33">
        <f t="shared" si="3"/>
        <v>88.91341788999944</v>
      </c>
      <c r="M19" s="34">
        <f t="shared" si="4"/>
        <v>1.8341951938305059</v>
      </c>
    </row>
    <row r="20" spans="1:13" s="26" customFormat="1" ht="21">
      <c r="A20" s="27" t="s">
        <v>36</v>
      </c>
      <c r="B20" s="28" t="s">
        <v>39</v>
      </c>
      <c r="C20" s="29">
        <v>11</v>
      </c>
      <c r="D20" s="29">
        <v>178715</v>
      </c>
      <c r="E20" s="29">
        <v>71</v>
      </c>
      <c r="F20" s="30">
        <v>3845895.96562</v>
      </c>
      <c r="G20" s="31">
        <f t="shared" si="0"/>
        <v>3845.89596562</v>
      </c>
      <c r="H20" s="32">
        <f t="shared" si="1"/>
        <v>1.0803535360606535</v>
      </c>
      <c r="I20" s="30">
        <v>3759510.3412699993</v>
      </c>
      <c r="J20" s="31">
        <f t="shared" si="2"/>
        <v>3759.510341269999</v>
      </c>
      <c r="K20" s="32">
        <f>J20*100/J27</f>
        <v>1.0711311305365827</v>
      </c>
      <c r="L20" s="33">
        <f t="shared" si="3"/>
        <v>86.38562435000085</v>
      </c>
      <c r="M20" s="34">
        <f t="shared" si="4"/>
        <v>2.2977892466926675</v>
      </c>
    </row>
    <row r="21" spans="1:13" s="26" customFormat="1" ht="21">
      <c r="A21" s="27" t="s">
        <v>38</v>
      </c>
      <c r="B21" s="28" t="s">
        <v>37</v>
      </c>
      <c r="C21" s="29">
        <v>28</v>
      </c>
      <c r="D21" s="29">
        <v>32671</v>
      </c>
      <c r="E21" s="29">
        <v>216</v>
      </c>
      <c r="F21" s="30">
        <v>3583905.2338</v>
      </c>
      <c r="G21" s="31">
        <f t="shared" si="0"/>
        <v>3583.9052338</v>
      </c>
      <c r="H21" s="32">
        <f t="shared" si="1"/>
        <v>1.006757522006429</v>
      </c>
      <c r="I21" s="30">
        <v>3546048.24676</v>
      </c>
      <c r="J21" s="31">
        <f t="shared" si="2"/>
        <v>3546.04824676</v>
      </c>
      <c r="K21" s="32">
        <f>J21*100/J27</f>
        <v>1.0103131319506382</v>
      </c>
      <c r="L21" s="33">
        <f t="shared" si="3"/>
        <v>37.85698704000015</v>
      </c>
      <c r="M21" s="34">
        <f t="shared" si="4"/>
        <v>1.0675824017507325</v>
      </c>
    </row>
    <row r="22" spans="1:13" s="26" customFormat="1" ht="21">
      <c r="A22" s="27" t="s">
        <v>40</v>
      </c>
      <c r="B22" s="28" t="s">
        <v>69</v>
      </c>
      <c r="C22" s="29">
        <v>28</v>
      </c>
      <c r="D22" s="29">
        <v>32935</v>
      </c>
      <c r="E22" s="29">
        <v>246</v>
      </c>
      <c r="F22" s="30">
        <v>2855933.43921</v>
      </c>
      <c r="G22" s="31">
        <f t="shared" si="0"/>
        <v>2855.93343921</v>
      </c>
      <c r="H22" s="32">
        <f t="shared" si="1"/>
        <v>0.8022624161927856</v>
      </c>
      <c r="I22" s="30">
        <v>2812540.1378900004</v>
      </c>
      <c r="J22" s="31">
        <f t="shared" si="2"/>
        <v>2812.5401378900006</v>
      </c>
      <c r="K22" s="32">
        <f>J22*100/J27</f>
        <v>0.8013275730370639</v>
      </c>
      <c r="L22" s="33">
        <f t="shared" si="3"/>
        <v>43.39330131999941</v>
      </c>
      <c r="M22" s="34">
        <f t="shared" si="4"/>
        <v>1.5428509174113887</v>
      </c>
    </row>
    <row r="23" spans="1:13" s="26" customFormat="1" ht="21">
      <c r="A23" s="27" t="s">
        <v>41</v>
      </c>
      <c r="B23" s="28" t="s">
        <v>50</v>
      </c>
      <c r="C23" s="29">
        <v>2</v>
      </c>
      <c r="D23" s="29">
        <v>2761</v>
      </c>
      <c r="E23" s="29">
        <v>5</v>
      </c>
      <c r="F23" s="30">
        <v>1877005.9182000002</v>
      </c>
      <c r="G23" s="31">
        <f t="shared" si="0"/>
        <v>1877.0059182000002</v>
      </c>
      <c r="H23" s="32">
        <f t="shared" si="1"/>
        <v>0.5272711480138117</v>
      </c>
      <c r="I23" s="30">
        <v>1857135.53664</v>
      </c>
      <c r="J23" s="31">
        <f t="shared" si="2"/>
        <v>1857.13553664</v>
      </c>
      <c r="K23" s="32">
        <f>J23*100/J27</f>
        <v>0.5291209509610987</v>
      </c>
      <c r="L23" s="33">
        <f t="shared" si="3"/>
        <v>19.87038156000017</v>
      </c>
      <c r="M23" s="34">
        <f t="shared" si="4"/>
        <v>1.0699478399918196</v>
      </c>
    </row>
    <row r="24" spans="1:13" s="26" customFormat="1" ht="21">
      <c r="A24" s="27" t="s">
        <v>43</v>
      </c>
      <c r="B24" s="28" t="s">
        <v>42</v>
      </c>
      <c r="C24" s="29">
        <v>1</v>
      </c>
      <c r="D24" s="29">
        <v>18718</v>
      </c>
      <c r="E24" s="29">
        <v>2</v>
      </c>
      <c r="F24" s="30">
        <v>637209.34138</v>
      </c>
      <c r="G24" s="31">
        <f t="shared" si="0"/>
        <v>637.20934138</v>
      </c>
      <c r="H24" s="32">
        <f t="shared" si="1"/>
        <v>0.17899895663448706</v>
      </c>
      <c r="I24" s="30">
        <v>611732.0267600002</v>
      </c>
      <c r="J24" s="31">
        <f t="shared" si="2"/>
        <v>611.7320267600002</v>
      </c>
      <c r="K24" s="32">
        <f>J24*100/J27</f>
        <v>0.17429004256642788</v>
      </c>
      <c r="L24" s="33">
        <f t="shared" si="3"/>
        <v>25.477314619999788</v>
      </c>
      <c r="M24" s="34">
        <f t="shared" si="4"/>
        <v>4.164783517210758</v>
      </c>
    </row>
    <row r="25" spans="1:13" s="38" customFormat="1" ht="21">
      <c r="A25" s="27" t="s">
        <v>45</v>
      </c>
      <c r="B25" s="28" t="s">
        <v>44</v>
      </c>
      <c r="C25" s="29">
        <v>3</v>
      </c>
      <c r="D25" s="29">
        <v>784</v>
      </c>
      <c r="E25" s="29">
        <v>5</v>
      </c>
      <c r="F25" s="30">
        <v>265272.61425</v>
      </c>
      <c r="G25" s="31">
        <f t="shared" si="0"/>
        <v>265.27261425</v>
      </c>
      <c r="H25" s="32">
        <f t="shared" si="1"/>
        <v>0.07451793012264703</v>
      </c>
      <c r="I25" s="30">
        <v>261904.54855</v>
      </c>
      <c r="J25" s="31">
        <f t="shared" si="2"/>
        <v>261.90454855</v>
      </c>
      <c r="K25" s="32">
        <f>J25*100/J27</f>
        <v>0.07461985463943893</v>
      </c>
      <c r="L25" s="33">
        <f t="shared" si="3"/>
        <v>3.3680656999999883</v>
      </c>
      <c r="M25" s="34">
        <f t="shared" si="4"/>
        <v>1.2859897694205158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f t="shared" si="0"/>
        <v>0</v>
      </c>
      <c r="H26" s="47">
        <f t="shared" si="1"/>
        <v>0</v>
      </c>
      <c r="I26" s="48">
        <v>0</v>
      </c>
      <c r="J26" s="49">
        <f t="shared" si="2"/>
        <v>0</v>
      </c>
      <c r="K26" s="47">
        <f>J26*100/J27</f>
        <v>0</v>
      </c>
      <c r="L26" s="33">
        <f t="shared" si="3"/>
        <v>0</v>
      </c>
      <c r="M26" s="50">
        <v>0</v>
      </c>
    </row>
    <row r="27" spans="1:14" s="26" customFormat="1" ht="23.25" customHeight="1" thickBot="1">
      <c r="A27" s="63" t="s">
        <v>47</v>
      </c>
      <c r="B27" s="64"/>
      <c r="C27" s="39">
        <f aca="true" t="shared" si="5" ref="C27:L27">SUM(C7:C26)</f>
        <v>540</v>
      </c>
      <c r="D27" s="39">
        <f t="shared" si="5"/>
        <v>1703879</v>
      </c>
      <c r="E27" s="39">
        <f t="shared" si="5"/>
        <v>7359</v>
      </c>
      <c r="F27" s="40">
        <f t="shared" si="5"/>
        <v>355984947.2648999</v>
      </c>
      <c r="G27" s="41">
        <f t="shared" si="5"/>
        <v>355984.94726489997</v>
      </c>
      <c r="H27" s="51">
        <f t="shared" si="5"/>
        <v>100</v>
      </c>
      <c r="I27" s="52">
        <f t="shared" si="5"/>
        <v>350985069.3431599</v>
      </c>
      <c r="J27" s="51">
        <f t="shared" si="5"/>
        <v>350985.0693431601</v>
      </c>
      <c r="K27" s="51">
        <f t="shared" si="5"/>
        <v>99.99999999999999</v>
      </c>
      <c r="L27" s="53">
        <f t="shared" si="5"/>
        <v>4999.87792174001</v>
      </c>
      <c r="M27" s="54">
        <f>L27*100/J27</f>
        <v>1.4245272401748807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1"/>
      <c r="J30" s="45"/>
      <c r="L30" s="55"/>
    </row>
    <row r="31" spans="2:10" ht="21">
      <c r="B31" s="43" t="s">
        <v>68</v>
      </c>
      <c r="F31" s="1"/>
      <c r="G31" s="1"/>
      <c r="I31" s="1"/>
      <c r="J31" s="1"/>
    </row>
    <row r="32" spans="6:10" ht="20.25">
      <c r="F32" s="1"/>
      <c r="G32" s="1"/>
      <c r="I32" s="1"/>
      <c r="J32" s="1"/>
    </row>
    <row r="33" spans="6:10" ht="20.25">
      <c r="F33" s="1"/>
      <c r="G33" s="1"/>
      <c r="I33" s="1"/>
      <c r="J33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  <row r="44" spans="6:10" ht="20.25">
      <c r="F44" s="1"/>
      <c r="G44" s="1"/>
      <c r="I44" s="1"/>
      <c r="J44" s="1"/>
    </row>
  </sheetData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SheetLayoutView="75" workbookViewId="0" topLeftCell="A4">
      <selection activeCell="A1" sqref="A1:M1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69"/>
      <c r="I4" s="8" t="s">
        <v>2</v>
      </c>
      <c r="J4" s="67" t="s">
        <v>2</v>
      </c>
      <c r="K4" s="69"/>
      <c r="L4" s="67" t="s">
        <v>2</v>
      </c>
      <c r="M4" s="68"/>
    </row>
    <row r="5" spans="1:13" ht="21.75" customHeight="1">
      <c r="A5" s="61" t="s">
        <v>3</v>
      </c>
      <c r="B5" s="62"/>
      <c r="C5" s="9" t="s">
        <v>4</v>
      </c>
      <c r="D5" s="9" t="s">
        <v>5</v>
      </c>
      <c r="E5" s="9" t="s">
        <v>6</v>
      </c>
      <c r="F5" s="10" t="s">
        <v>71</v>
      </c>
      <c r="G5" s="70" t="str">
        <f>F5</f>
        <v>เมษายน  2549</v>
      </c>
      <c r="H5" s="71"/>
      <c r="I5" s="10" t="s">
        <v>67</v>
      </c>
      <c r="J5" s="70" t="str">
        <f>I5</f>
        <v>มีนาคม  2549</v>
      </c>
      <c r="K5" s="71"/>
      <c r="L5" s="65" t="s">
        <v>7</v>
      </c>
      <c r="M5" s="66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32</v>
      </c>
      <c r="D7" s="21">
        <v>114542</v>
      </c>
      <c r="E7" s="21">
        <v>201</v>
      </c>
      <c r="F7" s="22">
        <v>70574083.69606</v>
      </c>
      <c r="G7" s="23">
        <f aca="true" t="shared" si="0" ref="G7:G24">F7/1000</f>
        <v>70574.08369606</v>
      </c>
      <c r="H7" s="24">
        <f aca="true" t="shared" si="1" ref="H7:H24">G7*100/$G$27</f>
        <v>19.451206444615263</v>
      </c>
      <c r="I7" s="22">
        <v>69264524.67346</v>
      </c>
      <c r="J7" s="23">
        <f aca="true" t="shared" si="2" ref="J7:J26">I7/1000</f>
        <v>69264.52467346001</v>
      </c>
      <c r="K7" s="24">
        <f>J7*100/J27</f>
        <v>19.45714986142884</v>
      </c>
      <c r="L7" s="25">
        <f aca="true" t="shared" si="3" ref="L7:L25">G7-J7</f>
        <v>1309.5590225999913</v>
      </c>
      <c r="M7" s="34">
        <f aca="true" t="shared" si="4" ref="M7:M24">L7*100/J7</f>
        <v>1.8906634078177298</v>
      </c>
    </row>
    <row r="8" spans="1:13" s="26" customFormat="1" ht="21">
      <c r="A8" s="27" t="s">
        <v>14</v>
      </c>
      <c r="B8" s="28" t="s">
        <v>15</v>
      </c>
      <c r="C8" s="29">
        <v>57</v>
      </c>
      <c r="D8" s="29">
        <v>298175</v>
      </c>
      <c r="E8" s="29">
        <v>1750</v>
      </c>
      <c r="F8" s="30">
        <v>49122477.1545</v>
      </c>
      <c r="G8" s="31">
        <f t="shared" si="0"/>
        <v>49122.4771545</v>
      </c>
      <c r="H8" s="32">
        <f t="shared" si="1"/>
        <v>13.538843073302552</v>
      </c>
      <c r="I8" s="30">
        <v>48418240.05948</v>
      </c>
      <c r="J8" s="31">
        <f t="shared" si="2"/>
        <v>48418.24005948</v>
      </c>
      <c r="K8" s="32">
        <f>J8*100/J27</f>
        <v>13.60120432942082</v>
      </c>
      <c r="L8" s="33">
        <f t="shared" si="3"/>
        <v>704.2370950199984</v>
      </c>
      <c r="M8" s="34">
        <f t="shared" si="4"/>
        <v>1.4544871811839286</v>
      </c>
    </row>
    <row r="9" spans="1:13" s="26" customFormat="1" ht="21">
      <c r="A9" s="27" t="s">
        <v>16</v>
      </c>
      <c r="B9" s="28" t="s">
        <v>17</v>
      </c>
      <c r="C9" s="29">
        <v>37</v>
      </c>
      <c r="D9" s="29">
        <v>129275</v>
      </c>
      <c r="E9" s="29">
        <v>439</v>
      </c>
      <c r="F9" s="30">
        <v>44445219.408470005</v>
      </c>
      <c r="G9" s="31">
        <f t="shared" si="0"/>
        <v>44445.21940847</v>
      </c>
      <c r="H9" s="32">
        <f t="shared" si="1"/>
        <v>12.249725294536626</v>
      </c>
      <c r="I9" s="30">
        <v>43285458.02959</v>
      </c>
      <c r="J9" s="31">
        <f t="shared" si="2"/>
        <v>43285.45802959</v>
      </c>
      <c r="K9" s="32">
        <f>J9*100/J27</f>
        <v>12.159350658549021</v>
      </c>
      <c r="L9" s="33">
        <f t="shared" si="3"/>
        <v>1159.7613788800008</v>
      </c>
      <c r="M9" s="34">
        <f t="shared" si="4"/>
        <v>2.679332578824016</v>
      </c>
    </row>
    <row r="10" spans="1:13" s="26" customFormat="1" ht="21">
      <c r="A10" s="27" t="s">
        <v>18</v>
      </c>
      <c r="B10" s="28" t="s">
        <v>33</v>
      </c>
      <c r="C10" s="29">
        <v>37</v>
      </c>
      <c r="D10" s="29">
        <v>119942</v>
      </c>
      <c r="E10" s="29">
        <v>552</v>
      </c>
      <c r="F10" s="30">
        <v>40919426.84266999</v>
      </c>
      <c r="G10" s="31">
        <f t="shared" si="0"/>
        <v>40919.42684266999</v>
      </c>
      <c r="H10" s="32">
        <f t="shared" si="1"/>
        <v>11.277967455304568</v>
      </c>
      <c r="I10" s="30">
        <v>6198885.33921</v>
      </c>
      <c r="J10" s="31">
        <f t="shared" si="2"/>
        <v>6198.88533921</v>
      </c>
      <c r="K10" s="32">
        <f>J10*100/J27</f>
        <v>1.7413335554880098</v>
      </c>
      <c r="L10" s="33">
        <f t="shared" si="3"/>
        <v>34720.541503459994</v>
      </c>
      <c r="M10" s="34">
        <f t="shared" si="4"/>
        <v>560.1094326401085</v>
      </c>
    </row>
    <row r="11" spans="1:13" s="26" customFormat="1" ht="21">
      <c r="A11" s="27" t="s">
        <v>20</v>
      </c>
      <c r="B11" s="28" t="s">
        <v>21</v>
      </c>
      <c r="C11" s="29">
        <v>80</v>
      </c>
      <c r="D11" s="29">
        <v>229220</v>
      </c>
      <c r="E11" s="29">
        <v>1298</v>
      </c>
      <c r="F11" s="30">
        <v>38858037.25426</v>
      </c>
      <c r="G11" s="31">
        <f t="shared" si="0"/>
        <v>38858.03725426</v>
      </c>
      <c r="H11" s="32">
        <f t="shared" si="1"/>
        <v>10.709819597804552</v>
      </c>
      <c r="I11" s="30">
        <v>37911756.97147</v>
      </c>
      <c r="J11" s="31">
        <f t="shared" si="2"/>
        <v>37911.75697147</v>
      </c>
      <c r="K11" s="32">
        <f>J11*100/J27</f>
        <v>10.649820241769557</v>
      </c>
      <c r="L11" s="33">
        <f t="shared" si="3"/>
        <v>946.2802827900014</v>
      </c>
      <c r="M11" s="34">
        <f t="shared" si="4"/>
        <v>2.4960074614904086</v>
      </c>
    </row>
    <row r="12" spans="1:13" s="26" customFormat="1" ht="21">
      <c r="A12" s="27" t="s">
        <v>22</v>
      </c>
      <c r="B12" s="28" t="s">
        <v>53</v>
      </c>
      <c r="C12" s="29">
        <v>33</v>
      </c>
      <c r="D12" s="29">
        <v>100848</v>
      </c>
      <c r="E12" s="29">
        <v>614</v>
      </c>
      <c r="F12" s="30">
        <v>28628296.197819997</v>
      </c>
      <c r="G12" s="31">
        <f t="shared" si="0"/>
        <v>28628.296197819996</v>
      </c>
      <c r="H12" s="32">
        <f t="shared" si="1"/>
        <v>7.890359609904209</v>
      </c>
      <c r="I12" s="30">
        <v>28314255.956880003</v>
      </c>
      <c r="J12" s="31">
        <f t="shared" si="2"/>
        <v>28314.255956880002</v>
      </c>
      <c r="K12" s="32">
        <f>J12*100/J27</f>
        <v>7.95377899386584</v>
      </c>
      <c r="L12" s="33">
        <f t="shared" si="3"/>
        <v>314.04024093999396</v>
      </c>
      <c r="M12" s="34">
        <f t="shared" si="4"/>
        <v>1.1091241154923803</v>
      </c>
    </row>
    <row r="13" spans="1:13" s="26" customFormat="1" ht="21">
      <c r="A13" s="27" t="s">
        <v>24</v>
      </c>
      <c r="B13" s="28" t="s">
        <v>31</v>
      </c>
      <c r="C13" s="29">
        <v>5</v>
      </c>
      <c r="D13" s="29">
        <v>34690</v>
      </c>
      <c r="E13" s="29">
        <v>44</v>
      </c>
      <c r="F13" s="30">
        <v>25070596.987090003</v>
      </c>
      <c r="G13" s="31">
        <f t="shared" si="0"/>
        <v>25070.596987090004</v>
      </c>
      <c r="H13" s="32">
        <f t="shared" si="1"/>
        <v>6.909807852211077</v>
      </c>
      <c r="I13" s="30">
        <v>24414489.70834</v>
      </c>
      <c r="J13" s="31">
        <f t="shared" si="2"/>
        <v>24414.48970834</v>
      </c>
      <c r="K13" s="32">
        <f>J13*100/J27</f>
        <v>6.858292716004192</v>
      </c>
      <c r="L13" s="33">
        <f t="shared" si="3"/>
        <v>656.1072787500052</v>
      </c>
      <c r="M13" s="34">
        <f t="shared" si="4"/>
        <v>2.687368388968944</v>
      </c>
    </row>
    <row r="14" spans="1:13" s="26" customFormat="1" ht="21">
      <c r="A14" s="27" t="s">
        <v>26</v>
      </c>
      <c r="B14" s="28" t="s">
        <v>28</v>
      </c>
      <c r="C14" s="29">
        <v>27</v>
      </c>
      <c r="D14" s="29">
        <v>100054</v>
      </c>
      <c r="E14" s="29">
        <v>518</v>
      </c>
      <c r="F14" s="30">
        <v>14595706.55324</v>
      </c>
      <c r="G14" s="31">
        <f t="shared" si="0"/>
        <v>14595.70655324</v>
      </c>
      <c r="H14" s="32">
        <f t="shared" si="1"/>
        <v>4.022781260537214</v>
      </c>
      <c r="I14" s="30">
        <v>14407220.030010002</v>
      </c>
      <c r="J14" s="31">
        <f t="shared" si="2"/>
        <v>14407.220030010001</v>
      </c>
      <c r="K14" s="32">
        <f>J14*100/J27</f>
        <v>4.047143043744802</v>
      </c>
      <c r="L14" s="33">
        <f t="shared" si="3"/>
        <v>188.48652322999806</v>
      </c>
      <c r="M14" s="34">
        <f t="shared" si="4"/>
        <v>1.3082782302025218</v>
      </c>
    </row>
    <row r="15" spans="1:13" s="26" customFormat="1" ht="21">
      <c r="A15" s="27" t="s">
        <v>27</v>
      </c>
      <c r="B15" s="28" t="s">
        <v>52</v>
      </c>
      <c r="C15" s="29">
        <v>70</v>
      </c>
      <c r="D15" s="29">
        <v>94849</v>
      </c>
      <c r="E15" s="29">
        <v>346</v>
      </c>
      <c r="F15" s="30">
        <v>14047828.93736</v>
      </c>
      <c r="G15" s="31">
        <f t="shared" si="0"/>
        <v>14047.82893736</v>
      </c>
      <c r="H15" s="32">
        <f t="shared" si="1"/>
        <v>3.871778512010414</v>
      </c>
      <c r="I15" s="30">
        <v>13839664.49261</v>
      </c>
      <c r="J15" s="31">
        <f t="shared" si="2"/>
        <v>13839.66449261</v>
      </c>
      <c r="K15" s="32">
        <f>J15*100/J27</f>
        <v>3.887710589715316</v>
      </c>
      <c r="L15" s="33">
        <f t="shared" si="3"/>
        <v>208.16444475000026</v>
      </c>
      <c r="M15" s="34">
        <f t="shared" si="4"/>
        <v>1.5041148205663104</v>
      </c>
    </row>
    <row r="16" spans="1:13" s="26" customFormat="1" ht="21">
      <c r="A16" s="27" t="s">
        <v>29</v>
      </c>
      <c r="B16" s="28" t="s">
        <v>25</v>
      </c>
      <c r="C16" s="29">
        <v>33</v>
      </c>
      <c r="D16" s="29">
        <v>139392</v>
      </c>
      <c r="E16" s="29">
        <v>529</v>
      </c>
      <c r="F16" s="30">
        <v>12723555.782480001</v>
      </c>
      <c r="G16" s="31">
        <f t="shared" si="0"/>
        <v>12723.555782480002</v>
      </c>
      <c r="H16" s="32">
        <f t="shared" si="1"/>
        <v>3.5067902730476908</v>
      </c>
      <c r="I16" s="30">
        <v>12545383.12564</v>
      </c>
      <c r="J16" s="31">
        <f t="shared" si="2"/>
        <v>12545.383125639999</v>
      </c>
      <c r="K16" s="32">
        <f>J16*100/J27</f>
        <v>3.5241330348455917</v>
      </c>
      <c r="L16" s="33">
        <f t="shared" si="3"/>
        <v>178.17265684000267</v>
      </c>
      <c r="M16" s="34">
        <f t="shared" si="4"/>
        <v>1.4202249150594455</v>
      </c>
    </row>
    <row r="17" spans="1:13" s="26" customFormat="1" ht="21">
      <c r="A17" s="27" t="s">
        <v>30</v>
      </c>
      <c r="B17" s="28" t="s">
        <v>35</v>
      </c>
      <c r="C17" s="29">
        <v>44</v>
      </c>
      <c r="D17" s="29">
        <v>59152</v>
      </c>
      <c r="E17" s="29">
        <v>439</v>
      </c>
      <c r="F17" s="30">
        <v>5572869.279180001</v>
      </c>
      <c r="G17" s="31">
        <f t="shared" si="0"/>
        <v>5572.86927918</v>
      </c>
      <c r="H17" s="32">
        <f t="shared" si="1"/>
        <v>1.535960867802753</v>
      </c>
      <c r="I17" s="30">
        <v>5558378.41212</v>
      </c>
      <c r="J17" s="31">
        <f t="shared" si="2"/>
        <v>5558.378412120001</v>
      </c>
      <c r="K17" s="32">
        <f>J17*100/J27</f>
        <v>1.5614082715648732</v>
      </c>
      <c r="L17" s="33">
        <f t="shared" si="3"/>
        <v>14.4908670599998</v>
      </c>
      <c r="M17" s="34">
        <f t="shared" si="4"/>
        <v>0.2607031401173151</v>
      </c>
    </row>
    <row r="18" spans="1:13" s="26" customFormat="1" ht="21">
      <c r="A18" s="27" t="s">
        <v>32</v>
      </c>
      <c r="B18" s="28" t="s">
        <v>57</v>
      </c>
      <c r="C18" s="29">
        <v>9</v>
      </c>
      <c r="D18" s="29">
        <v>23911</v>
      </c>
      <c r="E18" s="29">
        <v>166</v>
      </c>
      <c r="F18" s="30">
        <v>5010711.48749</v>
      </c>
      <c r="G18" s="31">
        <f t="shared" si="0"/>
        <v>5010.71148749</v>
      </c>
      <c r="H18" s="32">
        <f t="shared" si="1"/>
        <v>1.3810223027098891</v>
      </c>
      <c r="I18" s="30">
        <v>4936457.353730001</v>
      </c>
      <c r="J18" s="31">
        <f t="shared" si="2"/>
        <v>4936.45735373</v>
      </c>
      <c r="K18" s="32">
        <f>J18*100/J27</f>
        <v>1.3867039580346698</v>
      </c>
      <c r="L18" s="33">
        <f t="shared" si="3"/>
        <v>74.2541337599996</v>
      </c>
      <c r="M18" s="34">
        <f t="shared" si="4"/>
        <v>1.5041988300353286</v>
      </c>
    </row>
    <row r="19" spans="1:13" s="26" customFormat="1" ht="21">
      <c r="A19" s="27" t="s">
        <v>34</v>
      </c>
      <c r="B19" s="28" t="s">
        <v>39</v>
      </c>
      <c r="C19" s="29">
        <v>11</v>
      </c>
      <c r="D19" s="29">
        <v>179085</v>
      </c>
      <c r="E19" s="29">
        <v>71</v>
      </c>
      <c r="F19" s="30">
        <v>3896565.45064</v>
      </c>
      <c r="G19" s="31">
        <f t="shared" si="0"/>
        <v>3896.56545064</v>
      </c>
      <c r="H19" s="32">
        <f t="shared" si="1"/>
        <v>1.073948042057049</v>
      </c>
      <c r="I19" s="30">
        <v>3845895.96562</v>
      </c>
      <c r="J19" s="31">
        <f t="shared" si="2"/>
        <v>3845.89596562</v>
      </c>
      <c r="K19" s="32">
        <f>J19*100/J27</f>
        <v>1.0803535360606535</v>
      </c>
      <c r="L19" s="33">
        <f t="shared" si="3"/>
        <v>50.66948502000014</v>
      </c>
      <c r="M19" s="34">
        <f t="shared" si="4"/>
        <v>1.317494947158085</v>
      </c>
    </row>
    <row r="20" spans="1:13" s="26" customFormat="1" ht="21">
      <c r="A20" s="27" t="s">
        <v>36</v>
      </c>
      <c r="B20" s="28" t="s">
        <v>37</v>
      </c>
      <c r="C20" s="29">
        <v>28</v>
      </c>
      <c r="D20" s="29">
        <v>33890</v>
      </c>
      <c r="E20" s="29">
        <v>215</v>
      </c>
      <c r="F20" s="30">
        <v>3683238.1716100005</v>
      </c>
      <c r="G20" s="31">
        <f t="shared" si="0"/>
        <v>3683.2381716100003</v>
      </c>
      <c r="H20" s="32">
        <f t="shared" si="1"/>
        <v>1.0151520545306503</v>
      </c>
      <c r="I20" s="30">
        <v>3583905.2338</v>
      </c>
      <c r="J20" s="31">
        <f t="shared" si="2"/>
        <v>3583.9052338</v>
      </c>
      <c r="K20" s="32">
        <f>J20*100/J27</f>
        <v>1.006757522006429</v>
      </c>
      <c r="L20" s="33">
        <f t="shared" si="3"/>
        <v>99.3329378100002</v>
      </c>
      <c r="M20" s="34">
        <f t="shared" si="4"/>
        <v>2.7716396313492333</v>
      </c>
    </row>
    <row r="21" spans="1:13" s="26" customFormat="1" ht="21">
      <c r="A21" s="27" t="s">
        <v>38</v>
      </c>
      <c r="B21" s="28" t="s">
        <v>69</v>
      </c>
      <c r="C21" s="29">
        <v>27</v>
      </c>
      <c r="D21" s="29">
        <v>32886</v>
      </c>
      <c r="E21" s="29">
        <v>246</v>
      </c>
      <c r="F21" s="30">
        <v>2833369.0300500006</v>
      </c>
      <c r="G21" s="31">
        <f t="shared" si="0"/>
        <v>2833.3690300500007</v>
      </c>
      <c r="H21" s="32">
        <f t="shared" si="1"/>
        <v>0.7809162096192924</v>
      </c>
      <c r="I21" s="30">
        <v>2855933.43921</v>
      </c>
      <c r="J21" s="31">
        <f t="shared" si="2"/>
        <v>2855.93343921</v>
      </c>
      <c r="K21" s="32">
        <f>J21*100/J27</f>
        <v>0.8022624161927856</v>
      </c>
      <c r="L21" s="33">
        <f t="shared" si="3"/>
        <v>-22.564409159999286</v>
      </c>
      <c r="M21" s="34">
        <f t="shared" si="4"/>
        <v>-0.790088762231132</v>
      </c>
    </row>
    <row r="22" spans="1:13" s="26" customFormat="1" ht="21">
      <c r="A22" s="27" t="s">
        <v>40</v>
      </c>
      <c r="B22" s="28" t="s">
        <v>50</v>
      </c>
      <c r="C22" s="29">
        <v>2</v>
      </c>
      <c r="D22" s="29">
        <v>2761</v>
      </c>
      <c r="E22" s="29">
        <v>5</v>
      </c>
      <c r="F22" s="30">
        <v>1910271.02306</v>
      </c>
      <c r="G22" s="31">
        <f t="shared" si="0"/>
        <v>1910.27102306</v>
      </c>
      <c r="H22" s="32">
        <f t="shared" si="1"/>
        <v>0.5264974632151104</v>
      </c>
      <c r="I22" s="30">
        <v>1877005.9182000002</v>
      </c>
      <c r="J22" s="31">
        <f t="shared" si="2"/>
        <v>1877.0059182000002</v>
      </c>
      <c r="K22" s="32">
        <f>J22*100/J27</f>
        <v>0.5272711480138117</v>
      </c>
      <c r="L22" s="33">
        <f t="shared" si="3"/>
        <v>33.26510485999984</v>
      </c>
      <c r="M22" s="34">
        <f t="shared" si="4"/>
        <v>1.7722429395374633</v>
      </c>
    </row>
    <row r="23" spans="1:13" s="26" customFormat="1" ht="21">
      <c r="A23" s="27" t="s">
        <v>41</v>
      </c>
      <c r="B23" s="28" t="s">
        <v>42</v>
      </c>
      <c r="C23" s="29">
        <v>1</v>
      </c>
      <c r="D23" s="29">
        <v>20535</v>
      </c>
      <c r="E23" s="29">
        <v>2</v>
      </c>
      <c r="F23" s="30">
        <v>663118.63966</v>
      </c>
      <c r="G23" s="31">
        <f t="shared" si="0"/>
        <v>663.11863966</v>
      </c>
      <c r="H23" s="32">
        <f t="shared" si="1"/>
        <v>0.18276478959115686</v>
      </c>
      <c r="I23" s="30">
        <v>637209.34138</v>
      </c>
      <c r="J23" s="31">
        <f t="shared" si="2"/>
        <v>637.20934138</v>
      </c>
      <c r="K23" s="32">
        <f>J23*100/J27</f>
        <v>0.17899895663448706</v>
      </c>
      <c r="L23" s="33">
        <f t="shared" si="3"/>
        <v>25.90929828000003</v>
      </c>
      <c r="M23" s="34">
        <f t="shared" si="4"/>
        <v>4.066057510062303</v>
      </c>
    </row>
    <row r="24" spans="1:13" s="38" customFormat="1" ht="21">
      <c r="A24" s="27" t="s">
        <v>43</v>
      </c>
      <c r="B24" s="28" t="s">
        <v>44</v>
      </c>
      <c r="C24" s="29">
        <v>3</v>
      </c>
      <c r="D24" s="29">
        <v>788</v>
      </c>
      <c r="E24" s="29">
        <v>5</v>
      </c>
      <c r="F24" s="30">
        <v>270882.07997</v>
      </c>
      <c r="G24" s="31">
        <f t="shared" si="0"/>
        <v>270.88207997</v>
      </c>
      <c r="H24" s="32">
        <f t="shared" si="1"/>
        <v>0.07465889719992791</v>
      </c>
      <c r="I24" s="30">
        <v>265272.61425</v>
      </c>
      <c r="J24" s="31">
        <f t="shared" si="2"/>
        <v>265.27261425</v>
      </c>
      <c r="K24" s="32">
        <f>J24*100/J27</f>
        <v>0.07451793012264703</v>
      </c>
      <c r="L24" s="33">
        <f t="shared" si="3"/>
        <v>5.609465720000003</v>
      </c>
      <c r="M24" s="34">
        <f t="shared" si="4"/>
        <v>2.1146041538662157</v>
      </c>
    </row>
    <row r="25" spans="1:13" s="38" customFormat="1" ht="21">
      <c r="A25" s="46" t="s">
        <v>45</v>
      </c>
      <c r="B25" s="28" t="s">
        <v>72</v>
      </c>
      <c r="C25" s="56">
        <v>0</v>
      </c>
      <c r="D25" s="56">
        <v>0</v>
      </c>
      <c r="E25" s="56">
        <v>0</v>
      </c>
      <c r="F25" s="48">
        <v>0</v>
      </c>
      <c r="G25" s="49">
        <v>0</v>
      </c>
      <c r="H25" s="47">
        <v>0</v>
      </c>
      <c r="I25" s="48">
        <v>33825010.59990001</v>
      </c>
      <c r="J25" s="31">
        <f t="shared" si="2"/>
        <v>33825.01059990001</v>
      </c>
      <c r="K25" s="32">
        <f>J25*100/J27</f>
        <v>9.501809236537667</v>
      </c>
      <c r="L25" s="33">
        <f t="shared" si="3"/>
        <v>-33825.01059990001</v>
      </c>
      <c r="M25" s="34">
        <v>0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f>F26/1000</f>
        <v>0</v>
      </c>
      <c r="H26" s="47">
        <f>G26*100/$G$27</f>
        <v>0</v>
      </c>
      <c r="I26" s="48">
        <v>0</v>
      </c>
      <c r="J26" s="49">
        <f t="shared" si="2"/>
        <v>0</v>
      </c>
      <c r="K26" s="47">
        <f>J26*100/J27</f>
        <v>0</v>
      </c>
      <c r="L26" s="33">
        <v>0</v>
      </c>
      <c r="M26" s="34">
        <v>0</v>
      </c>
    </row>
    <row r="27" spans="1:14" s="26" customFormat="1" ht="23.25" customHeight="1" thickBot="1">
      <c r="A27" s="63" t="s">
        <v>47</v>
      </c>
      <c r="B27" s="64"/>
      <c r="C27" s="39">
        <f aca="true" t="shared" si="5" ref="C27:L27">SUM(C7:C26)</f>
        <v>536</v>
      </c>
      <c r="D27" s="39">
        <f t="shared" si="5"/>
        <v>1713995</v>
      </c>
      <c r="E27" s="39">
        <f t="shared" si="5"/>
        <v>7440</v>
      </c>
      <c r="F27" s="40">
        <f t="shared" si="5"/>
        <v>362826253.97561</v>
      </c>
      <c r="G27" s="41">
        <f t="shared" si="5"/>
        <v>362826.25397561</v>
      </c>
      <c r="H27" s="51">
        <f t="shared" si="5"/>
        <v>99.99999999999999</v>
      </c>
      <c r="I27" s="52">
        <f t="shared" si="5"/>
        <v>355984947.26489997</v>
      </c>
      <c r="J27" s="51">
        <f t="shared" si="5"/>
        <v>355984.94726489997</v>
      </c>
      <c r="K27" s="51">
        <f t="shared" si="5"/>
        <v>100</v>
      </c>
      <c r="L27" s="53">
        <f t="shared" si="5"/>
        <v>6841.306710709985</v>
      </c>
      <c r="M27" s="54">
        <f>L27*100/J27</f>
        <v>1.921796627434122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57"/>
      <c r="J30" s="45"/>
      <c r="L30" s="55"/>
    </row>
    <row r="31" spans="2:10" ht="21">
      <c r="B31" s="43" t="s">
        <v>74</v>
      </c>
      <c r="F31" s="1"/>
      <c r="G31" s="1"/>
      <c r="I31" s="1"/>
      <c r="J31" s="1"/>
    </row>
    <row r="32" spans="2:10" ht="20.25">
      <c r="B32" s="1" t="s">
        <v>73</v>
      </c>
      <c r="F32" s="1"/>
      <c r="G32" s="1"/>
      <c r="I32" s="1"/>
      <c r="J32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</sheetData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SheetLayoutView="75" workbookViewId="0" topLeftCell="A4">
      <selection activeCell="C8" sqref="C8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bestFit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76"/>
      <c r="I4" s="8" t="s">
        <v>2</v>
      </c>
      <c r="J4" s="67" t="s">
        <v>2</v>
      </c>
      <c r="K4" s="76"/>
      <c r="L4" s="67" t="s">
        <v>2</v>
      </c>
      <c r="M4" s="75"/>
    </row>
    <row r="5" spans="1:13" ht="21.75" customHeight="1">
      <c r="A5" s="61" t="s">
        <v>3</v>
      </c>
      <c r="B5" s="72"/>
      <c r="C5" s="9" t="s">
        <v>4</v>
      </c>
      <c r="D5" s="9" t="s">
        <v>5</v>
      </c>
      <c r="E5" s="9" t="s">
        <v>6</v>
      </c>
      <c r="F5" s="10" t="s">
        <v>76</v>
      </c>
      <c r="G5" s="70" t="str">
        <f>F5</f>
        <v>พฤษภาคม  2549</v>
      </c>
      <c r="H5" s="77"/>
      <c r="I5" s="10" t="s">
        <v>71</v>
      </c>
      <c r="J5" s="70" t="str">
        <f>I5</f>
        <v>เมษายน  2549</v>
      </c>
      <c r="K5" s="77"/>
      <c r="L5" s="65" t="s">
        <v>7</v>
      </c>
      <c r="M5" s="74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32</v>
      </c>
      <c r="D7" s="21">
        <v>114617</v>
      </c>
      <c r="E7" s="21">
        <v>203</v>
      </c>
      <c r="F7" s="22">
        <v>70524059.92968</v>
      </c>
      <c r="G7" s="23">
        <v>70524.05992968</v>
      </c>
      <c r="H7" s="24">
        <v>19.430952492696957</v>
      </c>
      <c r="I7" s="22">
        <v>70574083.69606</v>
      </c>
      <c r="J7" s="23">
        <v>70574.08369606</v>
      </c>
      <c r="K7" s="24">
        <v>19.451208387683074</v>
      </c>
      <c r="L7" s="25">
        <f>G7-J7</f>
        <v>-50.023766379992594</v>
      </c>
      <c r="M7" s="34">
        <f aca="true" t="shared" si="0" ref="M7:M24">L7*100/J7</f>
        <v>-0.0708812127061103</v>
      </c>
    </row>
    <row r="8" spans="1:13" s="26" customFormat="1" ht="21">
      <c r="A8" s="27" t="s">
        <v>14</v>
      </c>
      <c r="B8" s="28" t="s">
        <v>15</v>
      </c>
      <c r="C8" s="29">
        <v>56</v>
      </c>
      <c r="D8" s="29">
        <v>302419</v>
      </c>
      <c r="E8" s="29">
        <v>1758</v>
      </c>
      <c r="F8" s="30">
        <v>48728612.410739996</v>
      </c>
      <c r="G8" s="31">
        <v>48728.612410739996</v>
      </c>
      <c r="H8" s="32">
        <v>13.425820262364871</v>
      </c>
      <c r="I8" s="30">
        <v>49122477.1545</v>
      </c>
      <c r="J8" s="31">
        <v>49122.4771545</v>
      </c>
      <c r="K8" s="32">
        <v>13.538844425758002</v>
      </c>
      <c r="L8" s="33">
        <f>G8-J8</f>
        <v>-393.86474376000115</v>
      </c>
      <c r="M8" s="34">
        <f>L8*100/J8</f>
        <v>-0.8018014696637099</v>
      </c>
    </row>
    <row r="9" spans="1:13" s="26" customFormat="1" ht="21">
      <c r="A9" s="27" t="s">
        <v>16</v>
      </c>
      <c r="B9" s="28" t="s">
        <v>17</v>
      </c>
      <c r="C9" s="29">
        <v>37</v>
      </c>
      <c r="D9" s="29">
        <v>129100</v>
      </c>
      <c r="E9" s="29">
        <v>443</v>
      </c>
      <c r="F9" s="30">
        <v>44552842.31829</v>
      </c>
      <c r="G9" s="31">
        <v>44552.84231829</v>
      </c>
      <c r="H9" s="32">
        <v>12.27530240551254</v>
      </c>
      <c r="I9" s="30">
        <v>44445219.408470005</v>
      </c>
      <c r="J9" s="31">
        <v>44445.21940847</v>
      </c>
      <c r="K9" s="32">
        <v>12.24972651821635</v>
      </c>
      <c r="L9" s="33">
        <f aca="true" t="shared" si="1" ref="L9:L25">G9-J9</f>
        <v>107.62290981999831</v>
      </c>
      <c r="M9" s="34">
        <f t="shared" si="0"/>
        <v>0.24214732484701926</v>
      </c>
    </row>
    <row r="10" spans="1:13" s="26" customFormat="1" ht="21">
      <c r="A10" s="27" t="s">
        <v>18</v>
      </c>
      <c r="B10" s="28" t="s">
        <v>33</v>
      </c>
      <c r="C10" s="29">
        <v>37</v>
      </c>
      <c r="D10" s="29">
        <v>120243</v>
      </c>
      <c r="E10" s="29">
        <v>562</v>
      </c>
      <c r="F10" s="30">
        <v>40824942.014919996</v>
      </c>
      <c r="G10" s="31">
        <v>40824.942014919994</v>
      </c>
      <c r="H10" s="32">
        <v>11.248182671275456</v>
      </c>
      <c r="I10" s="30">
        <v>40919426.84266999</v>
      </c>
      <c r="J10" s="31">
        <v>40919.42684266999</v>
      </c>
      <c r="K10" s="32">
        <v>11.277968581911065</v>
      </c>
      <c r="L10" s="33">
        <f t="shared" si="1"/>
        <v>-94.48482774999866</v>
      </c>
      <c r="M10" s="34">
        <f t="shared" si="0"/>
        <v>-0.23090457281642982</v>
      </c>
    </row>
    <row r="11" spans="1:13" s="26" customFormat="1" ht="21">
      <c r="A11" s="27" t="s">
        <v>20</v>
      </c>
      <c r="B11" s="28" t="s">
        <v>21</v>
      </c>
      <c r="C11" s="29">
        <v>80</v>
      </c>
      <c r="D11" s="29">
        <v>230730</v>
      </c>
      <c r="E11" s="29">
        <v>1310</v>
      </c>
      <c r="F11" s="30">
        <v>38769868.94737</v>
      </c>
      <c r="G11" s="31">
        <v>38769.86894737</v>
      </c>
      <c r="H11" s="32">
        <v>10.68196417528414</v>
      </c>
      <c r="I11" s="30">
        <v>38858037.25426</v>
      </c>
      <c r="J11" s="31">
        <v>38858.03725426</v>
      </c>
      <c r="K11" s="32">
        <v>10.709820667656224</v>
      </c>
      <c r="L11" s="33">
        <f t="shared" si="1"/>
        <v>-88.16830689000199</v>
      </c>
      <c r="M11" s="34">
        <f t="shared" si="0"/>
        <v>-0.22689850831396818</v>
      </c>
    </row>
    <row r="12" spans="1:13" s="26" customFormat="1" ht="21">
      <c r="A12" s="27" t="s">
        <v>22</v>
      </c>
      <c r="B12" s="28" t="s">
        <v>53</v>
      </c>
      <c r="C12" s="29">
        <v>33</v>
      </c>
      <c r="D12" s="29">
        <v>101783</v>
      </c>
      <c r="E12" s="29">
        <v>615</v>
      </c>
      <c r="F12" s="30">
        <v>28748109.94071</v>
      </c>
      <c r="G12" s="31">
        <v>28748.10994071</v>
      </c>
      <c r="H12" s="32">
        <v>7.920745899622796</v>
      </c>
      <c r="I12" s="30">
        <v>28628296.197819997</v>
      </c>
      <c r="J12" s="31">
        <v>28628.296197819996</v>
      </c>
      <c r="K12" s="32">
        <v>7.8903603981074415</v>
      </c>
      <c r="L12" s="33">
        <f t="shared" si="1"/>
        <v>119.8137428900045</v>
      </c>
      <c r="M12" s="34">
        <f t="shared" si="0"/>
        <v>0.41851510149992144</v>
      </c>
    </row>
    <row r="13" spans="1:13" s="26" customFormat="1" ht="21">
      <c r="A13" s="27" t="s">
        <v>24</v>
      </c>
      <c r="B13" s="28" t="s">
        <v>31</v>
      </c>
      <c r="C13" s="29">
        <v>5</v>
      </c>
      <c r="D13" s="29">
        <v>34598</v>
      </c>
      <c r="E13" s="29">
        <v>43</v>
      </c>
      <c r="F13" s="30">
        <v>25050953.536230005</v>
      </c>
      <c r="G13" s="31">
        <v>25050.953536230005</v>
      </c>
      <c r="H13" s="32">
        <v>6.902096795683622</v>
      </c>
      <c r="I13" s="30">
        <v>25070596.987090003</v>
      </c>
      <c r="J13" s="31">
        <v>25070.596987090004</v>
      </c>
      <c r="K13" s="32">
        <v>6.909808542462618</v>
      </c>
      <c r="L13" s="33">
        <f t="shared" si="1"/>
        <v>-19.643450859999575</v>
      </c>
      <c r="M13" s="34">
        <f t="shared" si="0"/>
        <v>-0.07835254529485232</v>
      </c>
    </row>
    <row r="14" spans="1:13" s="26" customFormat="1" ht="21">
      <c r="A14" s="27" t="s">
        <v>26</v>
      </c>
      <c r="B14" s="28" t="s">
        <v>28</v>
      </c>
      <c r="C14" s="29">
        <v>27</v>
      </c>
      <c r="D14" s="29">
        <v>99493</v>
      </c>
      <c r="E14" s="29">
        <v>516</v>
      </c>
      <c r="F14" s="30">
        <v>14474452.5878</v>
      </c>
      <c r="G14" s="31">
        <v>14474.4525878</v>
      </c>
      <c r="H14" s="32">
        <v>3.988034734128678</v>
      </c>
      <c r="I14" s="30">
        <v>14595706.55324</v>
      </c>
      <c r="J14" s="31">
        <v>14595.70655324</v>
      </c>
      <c r="K14" s="32">
        <v>4.022781662390786</v>
      </c>
      <c r="L14" s="33">
        <f t="shared" si="1"/>
        <v>-121.25396543999886</v>
      </c>
      <c r="M14" s="34">
        <f t="shared" si="0"/>
        <v>-0.8307509129325605</v>
      </c>
    </row>
    <row r="15" spans="1:13" s="26" customFormat="1" ht="21">
      <c r="A15" s="27" t="s">
        <v>27</v>
      </c>
      <c r="B15" s="28" t="s">
        <v>52</v>
      </c>
      <c r="C15" s="29">
        <v>70</v>
      </c>
      <c r="D15" s="29">
        <v>94696</v>
      </c>
      <c r="E15" s="29">
        <v>348</v>
      </c>
      <c r="F15" s="30">
        <v>14042524.572379999</v>
      </c>
      <c r="G15" s="31">
        <v>14042.524572379998</v>
      </c>
      <c r="H15" s="32">
        <v>3.869028925951165</v>
      </c>
      <c r="I15" s="30">
        <v>14047828.93736</v>
      </c>
      <c r="J15" s="31">
        <v>14047.82893736</v>
      </c>
      <c r="K15" s="32">
        <v>3.8717788987796475</v>
      </c>
      <c r="L15" s="33">
        <f t="shared" si="1"/>
        <v>-5.304364980001992</v>
      </c>
      <c r="M15" s="34">
        <f t="shared" si="0"/>
        <v>-0.03775932212482393</v>
      </c>
    </row>
    <row r="16" spans="1:13" s="26" customFormat="1" ht="21">
      <c r="A16" s="27" t="s">
        <v>29</v>
      </c>
      <c r="B16" s="28" t="s">
        <v>25</v>
      </c>
      <c r="C16" s="29">
        <v>33</v>
      </c>
      <c r="D16" s="29">
        <v>141909</v>
      </c>
      <c r="E16" s="29">
        <v>549</v>
      </c>
      <c r="F16" s="30">
        <v>12890459.66762</v>
      </c>
      <c r="G16" s="31">
        <v>12890.45966762</v>
      </c>
      <c r="H16" s="32">
        <v>3.5516093324788676</v>
      </c>
      <c r="I16" s="30">
        <v>12723555.782480001</v>
      </c>
      <c r="J16" s="31">
        <v>12723.555782480002</v>
      </c>
      <c r="K16" s="32">
        <v>3.50679062335662</v>
      </c>
      <c r="L16" s="33">
        <f t="shared" si="1"/>
        <v>166.90388513999824</v>
      </c>
      <c r="M16" s="34">
        <f t="shared" si="0"/>
        <v>1.3117707659192288</v>
      </c>
    </row>
    <row r="17" spans="1:13" s="26" customFormat="1" ht="21">
      <c r="A17" s="27" t="s">
        <v>30</v>
      </c>
      <c r="B17" s="28" t="s">
        <v>35</v>
      </c>
      <c r="C17" s="29">
        <v>44</v>
      </c>
      <c r="D17" s="29">
        <v>59348</v>
      </c>
      <c r="E17" s="29">
        <v>453</v>
      </c>
      <c r="F17" s="30">
        <v>5632278.42086</v>
      </c>
      <c r="G17" s="31">
        <v>5632.27842086</v>
      </c>
      <c r="H17" s="32">
        <v>1.5518184082212052</v>
      </c>
      <c r="I17" s="30">
        <v>5572869.279180001</v>
      </c>
      <c r="J17" s="31">
        <v>5572.86927918</v>
      </c>
      <c r="K17" s="32">
        <v>1.5359610212367383</v>
      </c>
      <c r="L17" s="33">
        <f t="shared" si="1"/>
        <v>59.409141679999266</v>
      </c>
      <c r="M17" s="34">
        <f t="shared" si="0"/>
        <v>1.0660422612450153</v>
      </c>
    </row>
    <row r="18" spans="1:13" s="26" customFormat="1" ht="21">
      <c r="A18" s="27" t="s">
        <v>32</v>
      </c>
      <c r="B18" s="28" t="s">
        <v>57</v>
      </c>
      <c r="C18" s="29">
        <v>9</v>
      </c>
      <c r="D18" s="29">
        <v>23908</v>
      </c>
      <c r="E18" s="29">
        <v>169</v>
      </c>
      <c r="F18" s="30">
        <v>5027043.045160001</v>
      </c>
      <c r="G18" s="31">
        <v>5027.043045160001</v>
      </c>
      <c r="H18" s="32">
        <v>1.385062554348746</v>
      </c>
      <c r="I18" s="30">
        <v>5010711.48749</v>
      </c>
      <c r="J18" s="31">
        <v>5010.71148749</v>
      </c>
      <c r="K18" s="32">
        <v>1.3810224406663696</v>
      </c>
      <c r="L18" s="33">
        <f t="shared" si="1"/>
        <v>16.33155767000153</v>
      </c>
      <c r="M18" s="34">
        <f t="shared" si="0"/>
        <v>0.32593290814639275</v>
      </c>
    </row>
    <row r="19" spans="1:13" s="26" customFormat="1" ht="21">
      <c r="A19" s="27" t="s">
        <v>34</v>
      </c>
      <c r="B19" s="28" t="s">
        <v>39</v>
      </c>
      <c r="C19" s="29">
        <v>11</v>
      </c>
      <c r="D19" s="29">
        <v>180339</v>
      </c>
      <c r="E19" s="29">
        <v>71</v>
      </c>
      <c r="F19" s="30">
        <v>4263445.98658</v>
      </c>
      <c r="G19" s="31">
        <v>4263.44598658</v>
      </c>
      <c r="H19" s="32">
        <v>1.1746745224681987</v>
      </c>
      <c r="I19" s="30">
        <v>3896565.45064</v>
      </c>
      <c r="J19" s="31">
        <v>3896.56545064</v>
      </c>
      <c r="K19" s="32">
        <v>1.0739481493385115</v>
      </c>
      <c r="L19" s="33">
        <f t="shared" si="1"/>
        <v>366.88053593999985</v>
      </c>
      <c r="M19" s="34">
        <f t="shared" si="0"/>
        <v>9.415485010773802</v>
      </c>
    </row>
    <row r="20" spans="1:13" s="26" customFormat="1" ht="21">
      <c r="A20" s="27" t="s">
        <v>36</v>
      </c>
      <c r="B20" s="28" t="s">
        <v>37</v>
      </c>
      <c r="C20" s="29">
        <v>28</v>
      </c>
      <c r="D20" s="29">
        <v>33819</v>
      </c>
      <c r="E20" s="29">
        <v>219</v>
      </c>
      <c r="F20" s="30">
        <v>3706160.508</v>
      </c>
      <c r="G20" s="31">
        <v>3706.160508</v>
      </c>
      <c r="H20" s="32">
        <v>1.0211299354158492</v>
      </c>
      <c r="I20" s="30">
        <v>3683238.1716100005</v>
      </c>
      <c r="J20" s="31">
        <v>3683.2381716100003</v>
      </c>
      <c r="K20" s="32">
        <v>1.015152155938719</v>
      </c>
      <c r="L20" s="33">
        <f t="shared" si="1"/>
        <v>22.9223363899996</v>
      </c>
      <c r="M20" s="34">
        <f t="shared" si="0"/>
        <v>0.6223419535202062</v>
      </c>
    </row>
    <row r="21" spans="1:13" s="26" customFormat="1" ht="21">
      <c r="A21" s="27" t="s">
        <v>38</v>
      </c>
      <c r="B21" s="28" t="s">
        <v>69</v>
      </c>
      <c r="C21" s="29">
        <v>27</v>
      </c>
      <c r="D21" s="29">
        <v>32779</v>
      </c>
      <c r="E21" s="29">
        <v>249</v>
      </c>
      <c r="F21" s="30">
        <v>2866290.9707299997</v>
      </c>
      <c r="G21" s="31">
        <v>2866.2909707299996</v>
      </c>
      <c r="H21" s="32">
        <v>0.7897271333787999</v>
      </c>
      <c r="I21" s="30">
        <v>2833369.0300500006</v>
      </c>
      <c r="J21" s="31">
        <v>2833.33278572</v>
      </c>
      <c r="K21" s="32">
        <v>0.7809062981822475</v>
      </c>
      <c r="L21" s="33">
        <f t="shared" si="1"/>
        <v>32.9581850099994</v>
      </c>
      <c r="M21" s="34">
        <f t="shared" si="0"/>
        <v>1.1632302840001245</v>
      </c>
    </row>
    <row r="22" spans="1:13" s="26" customFormat="1" ht="21">
      <c r="A22" s="27" t="s">
        <v>40</v>
      </c>
      <c r="B22" s="28" t="s">
        <v>50</v>
      </c>
      <c r="C22" s="29">
        <v>2</v>
      </c>
      <c r="D22" s="29">
        <v>2766</v>
      </c>
      <c r="E22" s="29">
        <v>5</v>
      </c>
      <c r="F22" s="30">
        <v>1905047.7688</v>
      </c>
      <c r="G22" s="31">
        <v>1905.0477687999999</v>
      </c>
      <c r="H22" s="32">
        <v>0.5248831778655528</v>
      </c>
      <c r="I22" s="30">
        <v>1910271.02306</v>
      </c>
      <c r="J22" s="31">
        <v>1910.27102306</v>
      </c>
      <c r="K22" s="32">
        <v>0.5264975158092914</v>
      </c>
      <c r="L22" s="33">
        <f t="shared" si="1"/>
        <v>-5.223254260000203</v>
      </c>
      <c r="M22" s="34">
        <f t="shared" si="0"/>
        <v>-0.27343001055594957</v>
      </c>
    </row>
    <row r="23" spans="1:13" s="26" customFormat="1" ht="21">
      <c r="A23" s="27" t="s">
        <v>41</v>
      </c>
      <c r="B23" s="28" t="s">
        <v>42</v>
      </c>
      <c r="C23" s="29">
        <v>1</v>
      </c>
      <c r="D23" s="29">
        <v>19967</v>
      </c>
      <c r="E23" s="29">
        <v>2</v>
      </c>
      <c r="F23" s="30">
        <v>671589.96625</v>
      </c>
      <c r="G23" s="31">
        <v>671.5899662500001</v>
      </c>
      <c r="H23" s="32">
        <v>0.18503802449529394</v>
      </c>
      <c r="I23" s="30">
        <v>663118.63966</v>
      </c>
      <c r="J23" s="31">
        <v>663.11863966</v>
      </c>
      <c r="K23" s="32">
        <v>0.18276480784834728</v>
      </c>
      <c r="L23" s="33">
        <f t="shared" si="1"/>
        <v>8.471326590000103</v>
      </c>
      <c r="M23" s="34">
        <f t="shared" si="0"/>
        <v>1.27749788399005</v>
      </c>
    </row>
    <row r="24" spans="1:13" s="38" customFormat="1" ht="21">
      <c r="A24" s="27" t="s">
        <v>43</v>
      </c>
      <c r="B24" s="28" t="s">
        <v>44</v>
      </c>
      <c r="C24" s="29">
        <v>3</v>
      </c>
      <c r="D24" s="29">
        <v>773</v>
      </c>
      <c r="E24" s="29">
        <v>5</v>
      </c>
      <c r="F24" s="30">
        <v>268321.45303</v>
      </c>
      <c r="G24" s="31">
        <v>268.32145303</v>
      </c>
      <c r="H24" s="32">
        <v>0.07392854880725816</v>
      </c>
      <c r="I24" s="30">
        <v>270882.07997</v>
      </c>
      <c r="J24" s="31">
        <v>270.88207997</v>
      </c>
      <c r="K24" s="32">
        <v>0.07465890465793831</v>
      </c>
      <c r="L24" s="33">
        <f t="shared" si="1"/>
        <v>-2.56062694000002</v>
      </c>
      <c r="M24" s="34">
        <f t="shared" si="0"/>
        <v>-0.9452921139278049</v>
      </c>
    </row>
    <row r="25" spans="1:13" s="38" customFormat="1" ht="21">
      <c r="A25" s="27" t="s">
        <v>45</v>
      </c>
      <c r="B25" s="28" t="s">
        <v>72</v>
      </c>
      <c r="C25" s="56">
        <v>0</v>
      </c>
      <c r="D25" s="56">
        <v>0</v>
      </c>
      <c r="E25" s="56">
        <v>0</v>
      </c>
      <c r="F25" s="48">
        <v>0</v>
      </c>
      <c r="G25" s="49">
        <v>0</v>
      </c>
      <c r="H25" s="47">
        <v>0</v>
      </c>
      <c r="I25" s="48">
        <v>0</v>
      </c>
      <c r="J25" s="31">
        <v>0</v>
      </c>
      <c r="K25" s="32">
        <v>0</v>
      </c>
      <c r="L25" s="33">
        <f t="shared" si="1"/>
        <v>0</v>
      </c>
      <c r="M25" s="34">
        <v>0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v>0</v>
      </c>
      <c r="H26" s="47">
        <v>0</v>
      </c>
      <c r="I26" s="48">
        <v>0</v>
      </c>
      <c r="J26" s="49">
        <v>0</v>
      </c>
      <c r="K26" s="47">
        <v>0</v>
      </c>
      <c r="L26" s="33">
        <v>0</v>
      </c>
      <c r="M26" s="34">
        <v>0</v>
      </c>
    </row>
    <row r="27" spans="1:14" s="26" customFormat="1" ht="23.25" customHeight="1" thickBot="1">
      <c r="A27" s="63" t="s">
        <v>47</v>
      </c>
      <c r="B27" s="73"/>
      <c r="C27" s="39">
        <f aca="true" t="shared" si="2" ref="C27:L27">SUM(C7:C26)</f>
        <v>535</v>
      </c>
      <c r="D27" s="39">
        <f t="shared" si="2"/>
        <v>1723287</v>
      </c>
      <c r="E27" s="39">
        <f t="shared" si="2"/>
        <v>7520</v>
      </c>
      <c r="F27" s="40">
        <f t="shared" si="2"/>
        <v>362947004.0451501</v>
      </c>
      <c r="G27" s="41">
        <f t="shared" si="2"/>
        <v>362947.00404515</v>
      </c>
      <c r="H27" s="51">
        <f t="shared" si="2"/>
        <v>100</v>
      </c>
      <c r="I27" s="52">
        <f t="shared" si="2"/>
        <v>362826253.97561</v>
      </c>
      <c r="J27" s="51">
        <f t="shared" si="2"/>
        <v>362826.21773128</v>
      </c>
      <c r="K27" s="51">
        <f t="shared" si="2"/>
        <v>100</v>
      </c>
      <c r="L27" s="53">
        <f t="shared" si="2"/>
        <v>120.78631387000576</v>
      </c>
      <c r="M27" s="54">
        <f>L27*100/J27</f>
        <v>0.033290404046673314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57"/>
      <c r="J30" s="45"/>
      <c r="L30" s="55"/>
    </row>
    <row r="31" spans="2:10" ht="21">
      <c r="B31" s="43" t="s">
        <v>77</v>
      </c>
      <c r="F31" s="1"/>
      <c r="G31" s="1"/>
      <c r="I31" s="1"/>
      <c r="J31" s="1"/>
    </row>
    <row r="32" spans="2:10" ht="20.25">
      <c r="B32" s="1" t="s">
        <v>78</v>
      </c>
      <c r="F32" s="1"/>
      <c r="G32" s="1"/>
      <c r="I32" s="1"/>
      <c r="J32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</sheetData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SheetLayoutView="75" workbookViewId="0" topLeftCell="A4">
      <selection activeCell="C4" sqref="C4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customWidth="1"/>
    <col min="5" max="5" width="9.42187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76"/>
      <c r="I4" s="8" t="s">
        <v>2</v>
      </c>
      <c r="J4" s="67" t="s">
        <v>2</v>
      </c>
      <c r="K4" s="76"/>
      <c r="L4" s="67" t="s">
        <v>2</v>
      </c>
      <c r="M4" s="75"/>
    </row>
    <row r="5" spans="1:13" ht="21.75" customHeight="1">
      <c r="A5" s="61" t="s">
        <v>3</v>
      </c>
      <c r="B5" s="72"/>
      <c r="C5" s="9" t="s">
        <v>4</v>
      </c>
      <c r="D5" s="9" t="s">
        <v>5</v>
      </c>
      <c r="E5" s="9" t="s">
        <v>6</v>
      </c>
      <c r="F5" s="10" t="s">
        <v>80</v>
      </c>
      <c r="G5" s="70" t="str">
        <f>F5</f>
        <v>มิถุนายน  2549</v>
      </c>
      <c r="H5" s="77"/>
      <c r="I5" s="10" t="s">
        <v>76</v>
      </c>
      <c r="J5" s="70" t="str">
        <f>I5</f>
        <v>พฤษภาคม  2549</v>
      </c>
      <c r="K5" s="77"/>
      <c r="L5" s="65" t="s">
        <v>7</v>
      </c>
      <c r="M5" s="74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32</v>
      </c>
      <c r="D7" s="21">
        <v>115478</v>
      </c>
      <c r="E7" s="21">
        <v>205</v>
      </c>
      <c r="F7" s="22">
        <v>71136244.08638</v>
      </c>
      <c r="G7" s="23">
        <v>71136.24408638</v>
      </c>
      <c r="H7" s="24">
        <v>19.414493776714</v>
      </c>
      <c r="I7" s="22">
        <v>70524059.92968</v>
      </c>
      <c r="J7" s="23">
        <v>70524.05992968</v>
      </c>
      <c r="K7" s="24">
        <v>19.430952492696957</v>
      </c>
      <c r="L7" s="25">
        <f aca="true" t="shared" si="0" ref="L7:L25">G7-J7</f>
        <v>612.1841566999938</v>
      </c>
      <c r="M7" s="34">
        <f aca="true" t="shared" si="1" ref="M7:M24">L7*100/J7</f>
        <v>0.8680500772508085</v>
      </c>
    </row>
    <row r="8" spans="1:13" s="26" customFormat="1" ht="21">
      <c r="A8" s="27" t="s">
        <v>14</v>
      </c>
      <c r="B8" s="28" t="s">
        <v>15</v>
      </c>
      <c r="C8" s="29">
        <v>56</v>
      </c>
      <c r="D8" s="29">
        <v>303722</v>
      </c>
      <c r="E8" s="29">
        <v>1773</v>
      </c>
      <c r="F8" s="30">
        <v>49295460.81144999</v>
      </c>
      <c r="G8" s="31">
        <v>49295.460811449986</v>
      </c>
      <c r="H8" s="32">
        <v>13.453710263111631</v>
      </c>
      <c r="I8" s="30">
        <v>48728612.410739996</v>
      </c>
      <c r="J8" s="31">
        <v>48728.612410739996</v>
      </c>
      <c r="K8" s="32">
        <v>13.425820262364871</v>
      </c>
      <c r="L8" s="33">
        <f t="shared" si="0"/>
        <v>566.8484007099905</v>
      </c>
      <c r="M8" s="34">
        <f t="shared" si="1"/>
        <v>1.1632763024974926</v>
      </c>
    </row>
    <row r="9" spans="1:13" s="26" customFormat="1" ht="21">
      <c r="A9" s="27" t="s">
        <v>16</v>
      </c>
      <c r="B9" s="28" t="s">
        <v>17</v>
      </c>
      <c r="C9" s="29">
        <v>37</v>
      </c>
      <c r="D9" s="29">
        <v>129175</v>
      </c>
      <c r="E9" s="29">
        <v>453</v>
      </c>
      <c r="F9" s="30">
        <v>44086641.66938</v>
      </c>
      <c r="G9" s="31">
        <v>44086.64166938</v>
      </c>
      <c r="H9" s="32">
        <v>12.032120072112093</v>
      </c>
      <c r="I9" s="30">
        <v>44552842.31829</v>
      </c>
      <c r="J9" s="31">
        <v>44552.84231829</v>
      </c>
      <c r="K9" s="32">
        <v>12.27530240551254</v>
      </c>
      <c r="L9" s="33">
        <f t="shared" si="0"/>
        <v>-466.2006489100022</v>
      </c>
      <c r="M9" s="34">
        <f t="shared" si="1"/>
        <v>-1.0463993421102469</v>
      </c>
    </row>
    <row r="10" spans="1:13" s="26" customFormat="1" ht="21">
      <c r="A10" s="27" t="s">
        <v>18</v>
      </c>
      <c r="B10" s="28" t="s">
        <v>33</v>
      </c>
      <c r="C10" s="29">
        <v>37</v>
      </c>
      <c r="D10" s="29">
        <v>121144</v>
      </c>
      <c r="E10" s="29">
        <v>561</v>
      </c>
      <c r="F10" s="30">
        <v>41311422.967080005</v>
      </c>
      <c r="G10" s="31">
        <v>41311.422967080005</v>
      </c>
      <c r="H10" s="32">
        <v>11.2747077724214</v>
      </c>
      <c r="I10" s="30">
        <v>40824942.014919996</v>
      </c>
      <c r="J10" s="31">
        <v>40824.942014919994</v>
      </c>
      <c r="K10" s="32">
        <v>11.248182671275456</v>
      </c>
      <c r="L10" s="33">
        <f t="shared" si="0"/>
        <v>486.48095216001093</v>
      </c>
      <c r="M10" s="34">
        <f t="shared" si="1"/>
        <v>1.191626804962075</v>
      </c>
    </row>
    <row r="11" spans="1:13" s="26" customFormat="1" ht="21">
      <c r="A11" s="27" t="s">
        <v>20</v>
      </c>
      <c r="B11" s="28" t="s">
        <v>21</v>
      </c>
      <c r="C11" s="29">
        <v>80</v>
      </c>
      <c r="D11" s="29">
        <v>232261</v>
      </c>
      <c r="E11" s="29">
        <v>1323</v>
      </c>
      <c r="F11" s="30">
        <v>39201530.68985</v>
      </c>
      <c r="G11" s="31">
        <v>39201.530689850006</v>
      </c>
      <c r="H11" s="32">
        <v>10.698876267512619</v>
      </c>
      <c r="I11" s="30">
        <v>38769868.94737</v>
      </c>
      <c r="J11" s="31">
        <v>38769.86894737</v>
      </c>
      <c r="K11" s="32">
        <v>10.68196417528414</v>
      </c>
      <c r="L11" s="33">
        <f t="shared" si="0"/>
        <v>431.66174248000607</v>
      </c>
      <c r="M11" s="34">
        <f t="shared" si="1"/>
        <v>1.1133948971196828</v>
      </c>
    </row>
    <row r="12" spans="1:13" s="26" customFormat="1" ht="21">
      <c r="A12" s="27" t="s">
        <v>22</v>
      </c>
      <c r="B12" s="28" t="s">
        <v>53</v>
      </c>
      <c r="C12" s="29">
        <v>33</v>
      </c>
      <c r="D12" s="29">
        <v>101815</v>
      </c>
      <c r="E12" s="29">
        <v>616</v>
      </c>
      <c r="F12" s="30">
        <v>28944028.549119998</v>
      </c>
      <c r="G12" s="31">
        <v>28944.028549119997</v>
      </c>
      <c r="H12" s="32">
        <v>7.899400219353335</v>
      </c>
      <c r="I12" s="30">
        <v>28748109.94071</v>
      </c>
      <c r="J12" s="31">
        <v>28748.10994071</v>
      </c>
      <c r="K12" s="32">
        <v>7.920745899622796</v>
      </c>
      <c r="L12" s="33">
        <f t="shared" si="0"/>
        <v>195.91860840999652</v>
      </c>
      <c r="M12" s="34">
        <f t="shared" si="1"/>
        <v>0.6815008319296759</v>
      </c>
    </row>
    <row r="13" spans="1:13" s="26" customFormat="1" ht="21">
      <c r="A13" s="27" t="s">
        <v>24</v>
      </c>
      <c r="B13" s="28" t="s">
        <v>31</v>
      </c>
      <c r="C13" s="29">
        <v>5</v>
      </c>
      <c r="D13" s="29">
        <v>34670</v>
      </c>
      <c r="E13" s="29">
        <v>44</v>
      </c>
      <c r="F13" s="30">
        <v>25177121.565270003</v>
      </c>
      <c r="G13" s="31">
        <v>25177.12156527</v>
      </c>
      <c r="H13" s="32">
        <v>6.871336492702092</v>
      </c>
      <c r="I13" s="30">
        <v>25050953.536230005</v>
      </c>
      <c r="J13" s="31">
        <v>25050.953536230005</v>
      </c>
      <c r="K13" s="32">
        <v>6.902096795683622</v>
      </c>
      <c r="L13" s="33">
        <f t="shared" si="0"/>
        <v>126.16802903999633</v>
      </c>
      <c r="M13" s="34">
        <f t="shared" si="1"/>
        <v>0.5036456151560279</v>
      </c>
    </row>
    <row r="14" spans="1:13" s="26" customFormat="1" ht="21">
      <c r="A14" s="27" t="s">
        <v>26</v>
      </c>
      <c r="B14" s="28" t="s">
        <v>28</v>
      </c>
      <c r="C14" s="29">
        <v>28</v>
      </c>
      <c r="D14" s="29">
        <v>100575</v>
      </c>
      <c r="E14" s="29">
        <v>526</v>
      </c>
      <c r="F14" s="30">
        <v>14692524.1536</v>
      </c>
      <c r="G14" s="31">
        <v>14692.5241536</v>
      </c>
      <c r="H14" s="32">
        <v>4.0098816349920545</v>
      </c>
      <c r="I14" s="30">
        <v>14474452.5878</v>
      </c>
      <c r="J14" s="31">
        <v>14474.4525878</v>
      </c>
      <c r="K14" s="32">
        <v>3.988034734128678</v>
      </c>
      <c r="L14" s="33">
        <f t="shared" si="0"/>
        <v>218.071565799999</v>
      </c>
      <c r="M14" s="34">
        <f t="shared" si="1"/>
        <v>1.506596290790325</v>
      </c>
    </row>
    <row r="15" spans="1:13" s="26" customFormat="1" ht="21">
      <c r="A15" s="27" t="s">
        <v>27</v>
      </c>
      <c r="B15" s="28" t="s">
        <v>52</v>
      </c>
      <c r="C15" s="29">
        <v>70</v>
      </c>
      <c r="D15" s="29">
        <v>95095</v>
      </c>
      <c r="E15" s="29">
        <v>356</v>
      </c>
      <c r="F15" s="30">
        <v>14213853.728219999</v>
      </c>
      <c r="G15" s="31">
        <v>14213.85372822</v>
      </c>
      <c r="H15" s="32">
        <v>3.879242969512999</v>
      </c>
      <c r="I15" s="30">
        <v>14042524.572379999</v>
      </c>
      <c r="J15" s="31">
        <v>14042.524572379998</v>
      </c>
      <c r="K15" s="32">
        <v>3.869028925951165</v>
      </c>
      <c r="L15" s="33">
        <f t="shared" si="0"/>
        <v>171.32915584000148</v>
      </c>
      <c r="M15" s="34">
        <f t="shared" si="1"/>
        <v>1.2200737478286907</v>
      </c>
    </row>
    <row r="16" spans="1:13" s="26" customFormat="1" ht="21">
      <c r="A16" s="27" t="s">
        <v>29</v>
      </c>
      <c r="B16" s="28" t="s">
        <v>25</v>
      </c>
      <c r="C16" s="29">
        <v>33</v>
      </c>
      <c r="D16" s="29">
        <v>141932</v>
      </c>
      <c r="E16" s="29">
        <v>550</v>
      </c>
      <c r="F16" s="30">
        <v>13044038.958940001</v>
      </c>
      <c r="G16" s="31">
        <v>13044.038958940002</v>
      </c>
      <c r="H16" s="32">
        <v>3.559977286459555</v>
      </c>
      <c r="I16" s="30">
        <v>12890459.66762</v>
      </c>
      <c r="J16" s="31">
        <v>12890.45966762</v>
      </c>
      <c r="K16" s="32">
        <v>3.5516093324788676</v>
      </c>
      <c r="L16" s="33">
        <f t="shared" si="0"/>
        <v>153.57929132000208</v>
      </c>
      <c r="M16" s="34">
        <f t="shared" si="1"/>
        <v>1.1914182680838241</v>
      </c>
    </row>
    <row r="17" spans="1:13" s="26" customFormat="1" ht="21">
      <c r="A17" s="27" t="s">
        <v>30</v>
      </c>
      <c r="B17" s="28" t="s">
        <v>35</v>
      </c>
      <c r="C17" s="29">
        <v>44</v>
      </c>
      <c r="D17" s="29">
        <v>61963</v>
      </c>
      <c r="E17" s="29">
        <v>465</v>
      </c>
      <c r="F17" s="30">
        <v>5698899.23118</v>
      </c>
      <c r="G17" s="31">
        <v>5698.89923118</v>
      </c>
      <c r="H17" s="32">
        <v>1.5553427803063906</v>
      </c>
      <c r="I17" s="30">
        <v>5632278.42086</v>
      </c>
      <c r="J17" s="31">
        <v>5632.27842086</v>
      </c>
      <c r="K17" s="32">
        <v>1.5518184082212052</v>
      </c>
      <c r="L17" s="33">
        <f t="shared" si="0"/>
        <v>66.6208103200006</v>
      </c>
      <c r="M17" s="34">
        <f t="shared" si="1"/>
        <v>1.182839436226382</v>
      </c>
    </row>
    <row r="18" spans="1:13" s="26" customFormat="1" ht="21">
      <c r="A18" s="27" t="s">
        <v>32</v>
      </c>
      <c r="B18" s="28" t="s">
        <v>57</v>
      </c>
      <c r="C18" s="29">
        <v>9</v>
      </c>
      <c r="D18" s="29">
        <v>24180</v>
      </c>
      <c r="E18" s="29">
        <v>170</v>
      </c>
      <c r="F18" s="30">
        <v>5071694.56955</v>
      </c>
      <c r="G18" s="31">
        <v>5071.69456955</v>
      </c>
      <c r="H18" s="32">
        <v>1.3841661718653349</v>
      </c>
      <c r="I18" s="30">
        <v>5027043.045160001</v>
      </c>
      <c r="J18" s="31">
        <v>5027.043045160001</v>
      </c>
      <c r="K18" s="32">
        <v>1.385062554348746</v>
      </c>
      <c r="L18" s="33">
        <f t="shared" si="0"/>
        <v>44.651524389998485</v>
      </c>
      <c r="M18" s="34">
        <f t="shared" si="1"/>
        <v>0.8882264183711065</v>
      </c>
    </row>
    <row r="19" spans="1:13" s="26" customFormat="1" ht="21">
      <c r="A19" s="27" t="s">
        <v>34</v>
      </c>
      <c r="B19" s="28" t="s">
        <v>39</v>
      </c>
      <c r="C19" s="29">
        <v>11</v>
      </c>
      <c r="D19" s="29">
        <v>181088</v>
      </c>
      <c r="E19" s="29">
        <v>71</v>
      </c>
      <c r="F19" s="30">
        <v>5012940.108080001</v>
      </c>
      <c r="G19" s="31">
        <v>5012.940108080001</v>
      </c>
      <c r="H19" s="32">
        <v>1.3681309124667873</v>
      </c>
      <c r="I19" s="30">
        <v>4263445.98658</v>
      </c>
      <c r="J19" s="31">
        <v>4263.44598658</v>
      </c>
      <c r="K19" s="32">
        <v>1.1746745224681987</v>
      </c>
      <c r="L19" s="33">
        <f t="shared" si="0"/>
        <v>749.4941215000008</v>
      </c>
      <c r="M19" s="34">
        <f t="shared" si="1"/>
        <v>17.57953833258765</v>
      </c>
    </row>
    <row r="20" spans="1:13" s="26" customFormat="1" ht="21">
      <c r="A20" s="27" t="s">
        <v>36</v>
      </c>
      <c r="B20" s="28" t="s">
        <v>37</v>
      </c>
      <c r="C20" s="29">
        <v>29</v>
      </c>
      <c r="D20" s="29">
        <v>34064</v>
      </c>
      <c r="E20" s="29">
        <v>223</v>
      </c>
      <c r="F20" s="30">
        <v>3753684.00589</v>
      </c>
      <c r="G20" s="31">
        <v>3753.68400589</v>
      </c>
      <c r="H20" s="32">
        <v>1.0244549133576673</v>
      </c>
      <c r="I20" s="30">
        <v>3706160.508</v>
      </c>
      <c r="J20" s="31">
        <v>3706.160508</v>
      </c>
      <c r="K20" s="32">
        <v>1.0211299354158492</v>
      </c>
      <c r="L20" s="33">
        <f t="shared" si="0"/>
        <v>47.52349789000027</v>
      </c>
      <c r="M20" s="34">
        <f t="shared" si="1"/>
        <v>1.2822838564983239</v>
      </c>
    </row>
    <row r="21" spans="1:13" s="26" customFormat="1" ht="21">
      <c r="A21" s="27" t="s">
        <v>38</v>
      </c>
      <c r="B21" s="28" t="s">
        <v>69</v>
      </c>
      <c r="C21" s="29">
        <v>27</v>
      </c>
      <c r="D21" s="29">
        <v>32928</v>
      </c>
      <c r="E21" s="29">
        <v>247</v>
      </c>
      <c r="F21" s="30">
        <v>2891132.3659399995</v>
      </c>
      <c r="G21" s="31">
        <v>2891.1323659399995</v>
      </c>
      <c r="H21" s="32">
        <v>0.7890474405429759</v>
      </c>
      <c r="I21" s="30">
        <v>2866290.9707299997</v>
      </c>
      <c r="J21" s="31">
        <v>2866.2909707299996</v>
      </c>
      <c r="K21" s="32">
        <v>0.7897271333787999</v>
      </c>
      <c r="L21" s="33">
        <f t="shared" si="0"/>
        <v>24.841395209999973</v>
      </c>
      <c r="M21" s="34">
        <f t="shared" si="1"/>
        <v>0.866673881461283</v>
      </c>
    </row>
    <row r="22" spans="1:13" s="26" customFormat="1" ht="21">
      <c r="A22" s="27" t="s">
        <v>40</v>
      </c>
      <c r="B22" s="28" t="s">
        <v>50</v>
      </c>
      <c r="C22" s="29">
        <v>2</v>
      </c>
      <c r="D22" s="29">
        <v>2783</v>
      </c>
      <c r="E22" s="29">
        <v>5</v>
      </c>
      <c r="F22" s="30">
        <v>1919044.8906800002</v>
      </c>
      <c r="G22" s="31">
        <v>1919.0448906800002</v>
      </c>
      <c r="H22" s="32">
        <v>0.5237454628909073</v>
      </c>
      <c r="I22" s="30">
        <v>1905047.7688</v>
      </c>
      <c r="J22" s="31">
        <v>1905.0477687999999</v>
      </c>
      <c r="K22" s="32">
        <v>0.5248831778655528</v>
      </c>
      <c r="L22" s="33">
        <f t="shared" si="0"/>
        <v>13.99712188000035</v>
      </c>
      <c r="M22" s="34">
        <f t="shared" si="1"/>
        <v>0.7347386301403462</v>
      </c>
    </row>
    <row r="23" spans="1:13" s="26" customFormat="1" ht="21">
      <c r="A23" s="27" t="s">
        <v>41</v>
      </c>
      <c r="B23" s="28" t="s">
        <v>42</v>
      </c>
      <c r="C23" s="29">
        <v>1</v>
      </c>
      <c r="D23" s="29">
        <v>19423</v>
      </c>
      <c r="E23" s="29">
        <v>2</v>
      </c>
      <c r="F23" s="30">
        <v>686199.1984000001</v>
      </c>
      <c r="G23" s="31">
        <v>686.1991984000001</v>
      </c>
      <c r="H23" s="32">
        <v>0.187277389156868</v>
      </c>
      <c r="I23" s="30">
        <v>671589.96625</v>
      </c>
      <c r="J23" s="31">
        <v>671.5899662500001</v>
      </c>
      <c r="K23" s="32">
        <v>0.18503802449529394</v>
      </c>
      <c r="L23" s="33">
        <f t="shared" si="0"/>
        <v>14.609232150000025</v>
      </c>
      <c r="M23" s="34">
        <f t="shared" si="1"/>
        <v>2.1753201930002812</v>
      </c>
    </row>
    <row r="24" spans="1:13" s="38" customFormat="1" ht="21">
      <c r="A24" s="27" t="s">
        <v>43</v>
      </c>
      <c r="B24" s="28" t="s">
        <v>44</v>
      </c>
      <c r="C24" s="29">
        <v>3</v>
      </c>
      <c r="D24" s="29">
        <v>779</v>
      </c>
      <c r="E24" s="29">
        <v>5</v>
      </c>
      <c r="F24" s="30">
        <v>271464.94404000003</v>
      </c>
      <c r="G24" s="31">
        <v>271.46494404000003</v>
      </c>
      <c r="H24" s="32">
        <v>0.07408817452128705</v>
      </c>
      <c r="I24" s="30">
        <v>268321.45303</v>
      </c>
      <c r="J24" s="31">
        <v>268.32145303</v>
      </c>
      <c r="K24" s="32">
        <v>0.07392854880725816</v>
      </c>
      <c r="L24" s="33">
        <f t="shared" si="0"/>
        <v>3.143491010000048</v>
      </c>
      <c r="M24" s="34">
        <f t="shared" si="1"/>
        <v>1.1715392021407198</v>
      </c>
    </row>
    <row r="25" spans="1:13" s="38" customFormat="1" ht="21">
      <c r="A25" s="27" t="s">
        <v>45</v>
      </c>
      <c r="B25" s="28" t="s">
        <v>72</v>
      </c>
      <c r="C25" s="56">
        <v>0</v>
      </c>
      <c r="D25" s="56">
        <v>0</v>
      </c>
      <c r="E25" s="56">
        <v>0</v>
      </c>
      <c r="F25" s="48">
        <v>0</v>
      </c>
      <c r="G25" s="49">
        <v>0</v>
      </c>
      <c r="H25" s="47">
        <v>0</v>
      </c>
      <c r="I25" s="48">
        <v>0</v>
      </c>
      <c r="J25" s="31">
        <v>0</v>
      </c>
      <c r="K25" s="32">
        <v>0</v>
      </c>
      <c r="L25" s="33">
        <f t="shared" si="0"/>
        <v>0</v>
      </c>
      <c r="M25" s="34">
        <v>0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v>0</v>
      </c>
      <c r="H26" s="47">
        <v>0</v>
      </c>
      <c r="I26" s="48">
        <v>0</v>
      </c>
      <c r="J26" s="49">
        <v>0</v>
      </c>
      <c r="K26" s="47">
        <v>0</v>
      </c>
      <c r="L26" s="33">
        <v>0</v>
      </c>
      <c r="M26" s="34">
        <v>0</v>
      </c>
    </row>
    <row r="27" spans="1:14" s="26" customFormat="1" ht="23.25" customHeight="1" thickBot="1">
      <c r="A27" s="63" t="s">
        <v>47</v>
      </c>
      <c r="B27" s="73"/>
      <c r="C27" s="39">
        <f aca="true" t="shared" si="2" ref="C27:L27">SUM(C7:C26)</f>
        <v>537</v>
      </c>
      <c r="D27" s="39">
        <f t="shared" si="2"/>
        <v>1733075</v>
      </c>
      <c r="E27" s="39">
        <f t="shared" si="2"/>
        <v>7595</v>
      </c>
      <c r="F27" s="40">
        <f t="shared" si="2"/>
        <v>366407926.49305004</v>
      </c>
      <c r="G27" s="41">
        <f t="shared" si="2"/>
        <v>366407.92649305</v>
      </c>
      <c r="H27" s="51">
        <f t="shared" si="2"/>
        <v>99.99999999999999</v>
      </c>
      <c r="I27" s="52">
        <f t="shared" si="2"/>
        <v>362947004.0451501</v>
      </c>
      <c r="J27" s="51">
        <f t="shared" si="2"/>
        <v>362947.00404515</v>
      </c>
      <c r="K27" s="51">
        <f t="shared" si="2"/>
        <v>100</v>
      </c>
      <c r="L27" s="53">
        <f t="shared" si="2"/>
        <v>3460.9224478999954</v>
      </c>
      <c r="M27" s="54">
        <f>L27*100/J27</f>
        <v>0.9535613765445113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57"/>
      <c r="J30" s="45"/>
      <c r="L30" s="55"/>
    </row>
    <row r="31" spans="2:10" ht="21">
      <c r="B31" s="43" t="s">
        <v>81</v>
      </c>
      <c r="F31" s="1"/>
      <c r="G31" s="1"/>
      <c r="I31" s="1"/>
      <c r="J31" s="1"/>
    </row>
    <row r="32" spans="2:10" ht="20.25">
      <c r="B32" s="1" t="s">
        <v>78</v>
      </c>
      <c r="F32" s="1"/>
      <c r="G32" s="1"/>
      <c r="I32" s="1"/>
      <c r="J32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</sheetData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SheetLayoutView="75" workbookViewId="0" topLeftCell="A1">
      <selection activeCell="C27" sqref="C27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customWidth="1"/>
    <col min="5" max="5" width="12.14062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76"/>
      <c r="I4" s="8" t="s">
        <v>2</v>
      </c>
      <c r="J4" s="67" t="s">
        <v>2</v>
      </c>
      <c r="K4" s="76"/>
      <c r="L4" s="67" t="s">
        <v>2</v>
      </c>
      <c r="M4" s="75"/>
    </row>
    <row r="5" spans="1:13" ht="21.75" customHeight="1">
      <c r="A5" s="61" t="s">
        <v>3</v>
      </c>
      <c r="B5" s="72"/>
      <c r="C5" s="9" t="s">
        <v>4</v>
      </c>
      <c r="D5" s="9" t="s">
        <v>5</v>
      </c>
      <c r="E5" s="9" t="s">
        <v>6</v>
      </c>
      <c r="F5" s="10" t="s">
        <v>83</v>
      </c>
      <c r="G5" s="70" t="str">
        <f>F5</f>
        <v>กรกฎาคม  2549</v>
      </c>
      <c r="H5" s="77"/>
      <c r="I5" s="10" t="s">
        <v>80</v>
      </c>
      <c r="J5" s="70" t="str">
        <f>I5</f>
        <v>มิถุนายน  2549</v>
      </c>
      <c r="K5" s="77"/>
      <c r="L5" s="65" t="s">
        <v>7</v>
      </c>
      <c r="M5" s="74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31</v>
      </c>
      <c r="D7" s="21">
        <v>115703</v>
      </c>
      <c r="E7" s="21">
        <v>194</v>
      </c>
      <c r="F7" s="22">
        <v>67627071.35480002</v>
      </c>
      <c r="G7" s="23">
        <f aca="true" t="shared" si="0" ref="G7:G26">F7/1000</f>
        <v>67627.07135480002</v>
      </c>
      <c r="H7" s="24">
        <f aca="true" t="shared" si="1" ref="H7:H26">G7*100/$G$27</f>
        <v>18.25570174267372</v>
      </c>
      <c r="I7" s="22">
        <v>71136244.08638</v>
      </c>
      <c r="J7" s="23">
        <f aca="true" t="shared" si="2" ref="J7:J26">I7/1000</f>
        <v>71136.24408638</v>
      </c>
      <c r="K7" s="24">
        <f>J7*100/J27</f>
        <v>19.414493776714</v>
      </c>
      <c r="L7" s="25">
        <f aca="true" t="shared" si="3" ref="L7:L25">G7-J7</f>
        <v>-3509.17273157998</v>
      </c>
      <c r="M7" s="34">
        <f aca="true" t="shared" si="4" ref="M7:M24">L7*100/J7</f>
        <v>-4.933030660599438</v>
      </c>
    </row>
    <row r="8" spans="1:13" s="26" customFormat="1" ht="21">
      <c r="A8" s="27" t="s">
        <v>14</v>
      </c>
      <c r="B8" s="28" t="s">
        <v>15</v>
      </c>
      <c r="C8" s="29">
        <v>56</v>
      </c>
      <c r="D8" s="29">
        <v>305062</v>
      </c>
      <c r="E8" s="29">
        <v>1804</v>
      </c>
      <c r="F8" s="30">
        <v>49897987.57790001</v>
      </c>
      <c r="G8" s="31">
        <f t="shared" si="0"/>
        <v>49897.98757790001</v>
      </c>
      <c r="H8" s="32">
        <f t="shared" si="1"/>
        <v>13.469794869612162</v>
      </c>
      <c r="I8" s="30">
        <v>49295460.81144999</v>
      </c>
      <c r="J8" s="31">
        <f t="shared" si="2"/>
        <v>49295.460811449986</v>
      </c>
      <c r="K8" s="32">
        <f>J8*100/J27</f>
        <v>13.453710263111631</v>
      </c>
      <c r="L8" s="33">
        <f t="shared" si="3"/>
        <v>602.5267664500207</v>
      </c>
      <c r="M8" s="34">
        <f t="shared" si="4"/>
        <v>1.222276364865769</v>
      </c>
    </row>
    <row r="9" spans="1:13" s="26" customFormat="1" ht="21">
      <c r="A9" s="27" t="s">
        <v>16</v>
      </c>
      <c r="B9" s="28" t="s">
        <v>17</v>
      </c>
      <c r="C9" s="29">
        <v>38</v>
      </c>
      <c r="D9" s="29">
        <v>129076</v>
      </c>
      <c r="E9" s="29">
        <v>452</v>
      </c>
      <c r="F9" s="30">
        <v>48759985.873459995</v>
      </c>
      <c r="G9" s="31">
        <f t="shared" si="0"/>
        <v>48759.98587346</v>
      </c>
      <c r="H9" s="32">
        <f t="shared" si="1"/>
        <v>13.162595115390708</v>
      </c>
      <c r="I9" s="30">
        <v>44086641.66938</v>
      </c>
      <c r="J9" s="31">
        <f t="shared" si="2"/>
        <v>44086.64166938</v>
      </c>
      <c r="K9" s="32">
        <f>J9*100/J27</f>
        <v>12.032120072112093</v>
      </c>
      <c r="L9" s="33">
        <f t="shared" si="3"/>
        <v>4673.34420408</v>
      </c>
      <c r="M9" s="34">
        <f t="shared" si="4"/>
        <v>10.60036334617393</v>
      </c>
    </row>
    <row r="10" spans="1:13" s="26" customFormat="1" ht="21">
      <c r="A10" s="27" t="s">
        <v>18</v>
      </c>
      <c r="B10" s="28" t="s">
        <v>33</v>
      </c>
      <c r="C10" s="29">
        <v>37</v>
      </c>
      <c r="D10" s="29">
        <v>146748</v>
      </c>
      <c r="E10" s="29">
        <v>564</v>
      </c>
      <c r="F10" s="30">
        <v>41708589.58257001</v>
      </c>
      <c r="G10" s="31">
        <f t="shared" si="0"/>
        <v>41708.589582570006</v>
      </c>
      <c r="H10" s="32">
        <f t="shared" si="1"/>
        <v>11.259094269102079</v>
      </c>
      <c r="I10" s="30">
        <v>41311422.967080005</v>
      </c>
      <c r="J10" s="31">
        <f t="shared" si="2"/>
        <v>41311.422967080005</v>
      </c>
      <c r="K10" s="32">
        <f>J10*100/J27</f>
        <v>11.2747077724214</v>
      </c>
      <c r="L10" s="33">
        <f t="shared" si="3"/>
        <v>397.1666154900013</v>
      </c>
      <c r="M10" s="34">
        <f t="shared" si="4"/>
        <v>0.9613965992081488</v>
      </c>
    </row>
    <row r="11" spans="1:13" s="26" customFormat="1" ht="21">
      <c r="A11" s="27" t="s">
        <v>20</v>
      </c>
      <c r="B11" s="28" t="s">
        <v>21</v>
      </c>
      <c r="C11" s="29">
        <v>77</v>
      </c>
      <c r="D11" s="29">
        <v>232711</v>
      </c>
      <c r="E11" s="29">
        <v>1335</v>
      </c>
      <c r="F11" s="30">
        <v>39739046.6304</v>
      </c>
      <c r="G11" s="31">
        <f t="shared" si="0"/>
        <v>39739.0466304</v>
      </c>
      <c r="H11" s="32">
        <f t="shared" si="1"/>
        <v>10.727422736032672</v>
      </c>
      <c r="I11" s="30">
        <v>39201530.68985</v>
      </c>
      <c r="J11" s="31">
        <f t="shared" si="2"/>
        <v>39201.530689850006</v>
      </c>
      <c r="K11" s="32">
        <f>J11*100/J27</f>
        <v>10.698876267512619</v>
      </c>
      <c r="L11" s="33">
        <f t="shared" si="3"/>
        <v>537.5159405499944</v>
      </c>
      <c r="M11" s="34">
        <f t="shared" si="4"/>
        <v>1.3711605926887114</v>
      </c>
    </row>
    <row r="12" spans="1:13" s="26" customFormat="1" ht="21">
      <c r="A12" s="27" t="s">
        <v>22</v>
      </c>
      <c r="B12" s="28" t="s">
        <v>53</v>
      </c>
      <c r="C12" s="29">
        <v>33</v>
      </c>
      <c r="D12" s="29">
        <v>101925</v>
      </c>
      <c r="E12" s="29">
        <v>621</v>
      </c>
      <c r="F12" s="30">
        <v>29224552.62545</v>
      </c>
      <c r="G12" s="31">
        <f t="shared" si="0"/>
        <v>29224.55262545</v>
      </c>
      <c r="H12" s="32">
        <f t="shared" si="1"/>
        <v>7.889070243693463</v>
      </c>
      <c r="I12" s="30">
        <v>28944028.549119998</v>
      </c>
      <c r="J12" s="31">
        <f t="shared" si="2"/>
        <v>28944.028549119997</v>
      </c>
      <c r="K12" s="32">
        <f>J12*100/J27</f>
        <v>7.899400219353335</v>
      </c>
      <c r="L12" s="33">
        <f t="shared" si="3"/>
        <v>280.5240763300026</v>
      </c>
      <c r="M12" s="34">
        <f t="shared" si="4"/>
        <v>0.9691949959693207</v>
      </c>
    </row>
    <row r="13" spans="1:13" s="26" customFormat="1" ht="21">
      <c r="A13" s="27" t="s">
        <v>24</v>
      </c>
      <c r="B13" s="28" t="s">
        <v>31</v>
      </c>
      <c r="C13" s="29">
        <v>5</v>
      </c>
      <c r="D13" s="29">
        <v>34720</v>
      </c>
      <c r="E13" s="29">
        <v>44</v>
      </c>
      <c r="F13" s="30">
        <v>25602583.357559998</v>
      </c>
      <c r="G13" s="31">
        <f t="shared" si="0"/>
        <v>25602.583357559997</v>
      </c>
      <c r="H13" s="32">
        <f t="shared" si="1"/>
        <v>6.911331753010811</v>
      </c>
      <c r="I13" s="30">
        <v>25177121.565270003</v>
      </c>
      <c r="J13" s="31">
        <f t="shared" si="2"/>
        <v>25177.12156527</v>
      </c>
      <c r="K13" s="32">
        <f>J13*100/J27</f>
        <v>6.871336492702092</v>
      </c>
      <c r="L13" s="33">
        <f t="shared" si="3"/>
        <v>425.4617922899961</v>
      </c>
      <c r="M13" s="34">
        <f t="shared" si="4"/>
        <v>1.6898746395095836</v>
      </c>
    </row>
    <row r="14" spans="1:13" s="26" customFormat="1" ht="21">
      <c r="A14" s="27" t="s">
        <v>26</v>
      </c>
      <c r="B14" s="28" t="s">
        <v>28</v>
      </c>
      <c r="C14" s="29">
        <v>27</v>
      </c>
      <c r="D14" s="29">
        <v>98701</v>
      </c>
      <c r="E14" s="29">
        <v>519</v>
      </c>
      <c r="F14" s="30">
        <v>14753754.91876</v>
      </c>
      <c r="G14" s="31">
        <f t="shared" si="0"/>
        <v>14753.75491876</v>
      </c>
      <c r="H14" s="32">
        <f t="shared" si="1"/>
        <v>3.9827267983898986</v>
      </c>
      <c r="I14" s="30">
        <v>14692524.1536</v>
      </c>
      <c r="J14" s="31">
        <f t="shared" si="2"/>
        <v>14692.5241536</v>
      </c>
      <c r="K14" s="32">
        <f>J14*100/J27</f>
        <v>4.0098816349920545</v>
      </c>
      <c r="L14" s="33">
        <f t="shared" si="3"/>
        <v>61.230765160000374</v>
      </c>
      <c r="M14" s="34">
        <f t="shared" si="4"/>
        <v>0.4167477590635606</v>
      </c>
    </row>
    <row r="15" spans="1:13" s="26" customFormat="1" ht="21">
      <c r="A15" s="27" t="s">
        <v>27</v>
      </c>
      <c r="B15" s="28" t="s">
        <v>52</v>
      </c>
      <c r="C15" s="29">
        <v>64</v>
      </c>
      <c r="D15" s="29">
        <v>94936</v>
      </c>
      <c r="E15" s="29">
        <v>352</v>
      </c>
      <c r="F15" s="30">
        <v>14298729.664029999</v>
      </c>
      <c r="G15" s="31">
        <f t="shared" si="0"/>
        <v>14298.72966403</v>
      </c>
      <c r="H15" s="32">
        <f t="shared" si="1"/>
        <v>3.8598942526456943</v>
      </c>
      <c r="I15" s="30">
        <v>14213853.728219999</v>
      </c>
      <c r="J15" s="31">
        <f t="shared" si="2"/>
        <v>14213.85372822</v>
      </c>
      <c r="K15" s="32">
        <f>J15*100/J27</f>
        <v>3.879242969512999</v>
      </c>
      <c r="L15" s="33">
        <f t="shared" si="3"/>
        <v>84.87593580999965</v>
      </c>
      <c r="M15" s="34">
        <f t="shared" si="4"/>
        <v>0.5971352838779259</v>
      </c>
    </row>
    <row r="16" spans="1:13" s="26" customFormat="1" ht="21">
      <c r="A16" s="27" t="s">
        <v>29</v>
      </c>
      <c r="B16" s="28" t="s">
        <v>25</v>
      </c>
      <c r="C16" s="29">
        <v>34</v>
      </c>
      <c r="D16" s="29">
        <v>144632</v>
      </c>
      <c r="E16" s="29">
        <v>561</v>
      </c>
      <c r="F16" s="30">
        <v>13342958.48452</v>
      </c>
      <c r="G16" s="31">
        <f t="shared" si="0"/>
        <v>13342.958484519999</v>
      </c>
      <c r="H16" s="32">
        <f t="shared" si="1"/>
        <v>3.6018870191838603</v>
      </c>
      <c r="I16" s="30">
        <v>13044038.958940001</v>
      </c>
      <c r="J16" s="31">
        <f t="shared" si="2"/>
        <v>13044.038958940002</v>
      </c>
      <c r="K16" s="32">
        <f>J16*100/J27</f>
        <v>3.559977286459555</v>
      </c>
      <c r="L16" s="33">
        <f t="shared" si="3"/>
        <v>298.91952557999684</v>
      </c>
      <c r="M16" s="34">
        <f t="shared" si="4"/>
        <v>2.2916178533423204</v>
      </c>
    </row>
    <row r="17" spans="1:13" s="26" customFormat="1" ht="21">
      <c r="A17" s="27" t="s">
        <v>30</v>
      </c>
      <c r="B17" s="28" t="s">
        <v>35</v>
      </c>
      <c r="C17" s="29">
        <v>44</v>
      </c>
      <c r="D17" s="29">
        <v>61553</v>
      </c>
      <c r="E17" s="29">
        <v>403</v>
      </c>
      <c r="F17" s="30">
        <v>5704491.67662</v>
      </c>
      <c r="G17" s="31">
        <f t="shared" si="0"/>
        <v>5704.49167662</v>
      </c>
      <c r="H17" s="32">
        <f t="shared" si="1"/>
        <v>1.5399084502059823</v>
      </c>
      <c r="I17" s="30">
        <v>5698899.23118</v>
      </c>
      <c r="J17" s="31">
        <f t="shared" si="2"/>
        <v>5698.89923118</v>
      </c>
      <c r="K17" s="32">
        <f>J17*100/J27</f>
        <v>1.5553427803063906</v>
      </c>
      <c r="L17" s="33">
        <f t="shared" si="3"/>
        <v>5.59244544000012</v>
      </c>
      <c r="M17" s="34">
        <f t="shared" si="4"/>
        <v>0.09813202889081725</v>
      </c>
    </row>
    <row r="18" spans="1:13" s="26" customFormat="1" ht="21">
      <c r="A18" s="27" t="s">
        <v>32</v>
      </c>
      <c r="B18" s="28" t="s">
        <v>39</v>
      </c>
      <c r="C18" s="29">
        <v>11</v>
      </c>
      <c r="D18" s="29">
        <v>17500</v>
      </c>
      <c r="E18" s="29">
        <v>71</v>
      </c>
      <c r="F18" s="30">
        <v>5092746.757129999</v>
      </c>
      <c r="G18" s="31">
        <f t="shared" si="0"/>
        <v>5092.7467571299985</v>
      </c>
      <c r="H18" s="32">
        <f t="shared" si="1"/>
        <v>1.3747699550874477</v>
      </c>
      <c r="I18" s="30">
        <v>5012940.108080001</v>
      </c>
      <c r="J18" s="31">
        <f t="shared" si="2"/>
        <v>5012.940108080001</v>
      </c>
      <c r="K18" s="32">
        <f>J18*100/J27</f>
        <v>1.3681309124667873</v>
      </c>
      <c r="L18" s="33">
        <f t="shared" si="3"/>
        <v>79.80664904999776</v>
      </c>
      <c r="M18" s="34">
        <f t="shared" si="4"/>
        <v>1.5920128174155346</v>
      </c>
    </row>
    <row r="19" spans="1:13" s="26" customFormat="1" ht="21">
      <c r="A19" s="27" t="s">
        <v>34</v>
      </c>
      <c r="B19" s="28" t="s">
        <v>57</v>
      </c>
      <c r="C19" s="29">
        <v>9</v>
      </c>
      <c r="D19" s="29">
        <v>21709</v>
      </c>
      <c r="E19" s="29">
        <v>169</v>
      </c>
      <c r="F19" s="30">
        <v>4783630.937820001</v>
      </c>
      <c r="G19" s="31">
        <f t="shared" si="0"/>
        <v>4783.63093782</v>
      </c>
      <c r="H19" s="32">
        <f t="shared" si="1"/>
        <v>1.291325173460585</v>
      </c>
      <c r="I19" s="30">
        <v>5071694.56955</v>
      </c>
      <c r="J19" s="31">
        <f t="shared" si="2"/>
        <v>5071.69456955</v>
      </c>
      <c r="K19" s="32">
        <f>J19*100/J27</f>
        <v>1.3841661718653349</v>
      </c>
      <c r="L19" s="33">
        <f t="shared" si="3"/>
        <v>-288.06363172999954</v>
      </c>
      <c r="M19" s="34">
        <f t="shared" si="4"/>
        <v>-5.679830040624051</v>
      </c>
    </row>
    <row r="20" spans="1:13" s="26" customFormat="1" ht="21">
      <c r="A20" s="27" t="s">
        <v>36</v>
      </c>
      <c r="B20" s="28" t="s">
        <v>37</v>
      </c>
      <c r="C20" s="29">
        <v>28</v>
      </c>
      <c r="D20" s="29">
        <v>38712</v>
      </c>
      <c r="E20" s="29">
        <v>228</v>
      </c>
      <c r="F20" s="30">
        <v>4057453.92377</v>
      </c>
      <c r="G20" s="31">
        <f t="shared" si="0"/>
        <v>4057.45392377</v>
      </c>
      <c r="H20" s="32">
        <f t="shared" si="1"/>
        <v>1.0952961171181763</v>
      </c>
      <c r="I20" s="30">
        <v>3753684.00589</v>
      </c>
      <c r="J20" s="31">
        <f t="shared" si="2"/>
        <v>3753.68400589</v>
      </c>
      <c r="K20" s="32">
        <f>J20*100/J27</f>
        <v>1.0244549133576673</v>
      </c>
      <c r="L20" s="33">
        <f t="shared" si="3"/>
        <v>303.76991787999987</v>
      </c>
      <c r="M20" s="34">
        <f t="shared" si="4"/>
        <v>8.092580979201948</v>
      </c>
    </row>
    <row r="21" spans="1:13" s="26" customFormat="1" ht="21">
      <c r="A21" s="27" t="s">
        <v>38</v>
      </c>
      <c r="B21" s="28" t="s">
        <v>69</v>
      </c>
      <c r="C21" s="29">
        <v>27</v>
      </c>
      <c r="D21" s="29">
        <v>33057</v>
      </c>
      <c r="E21" s="29">
        <v>248</v>
      </c>
      <c r="F21" s="30">
        <v>2929068.2322699996</v>
      </c>
      <c r="G21" s="31">
        <f t="shared" si="0"/>
        <v>2929.0682322699995</v>
      </c>
      <c r="H21" s="32">
        <f t="shared" si="1"/>
        <v>0.790692173430431</v>
      </c>
      <c r="I21" s="30">
        <v>2891132.3659399995</v>
      </c>
      <c r="J21" s="31">
        <f t="shared" si="2"/>
        <v>2891.1323659399995</v>
      </c>
      <c r="K21" s="32">
        <f>J21*100/J27</f>
        <v>0.7890474405429759</v>
      </c>
      <c r="L21" s="33">
        <f t="shared" si="3"/>
        <v>37.93586632999995</v>
      </c>
      <c r="M21" s="34">
        <f t="shared" si="4"/>
        <v>1.3121456069226285</v>
      </c>
    </row>
    <row r="22" spans="1:13" s="26" customFormat="1" ht="21">
      <c r="A22" s="27" t="s">
        <v>40</v>
      </c>
      <c r="B22" s="28" t="s">
        <v>50</v>
      </c>
      <c r="C22" s="29">
        <v>2</v>
      </c>
      <c r="D22" s="29">
        <v>2778</v>
      </c>
      <c r="E22" s="29">
        <v>5</v>
      </c>
      <c r="F22" s="30">
        <v>1934168.01942</v>
      </c>
      <c r="G22" s="31">
        <f t="shared" si="0"/>
        <v>1934.16801942</v>
      </c>
      <c r="H22" s="32">
        <f t="shared" si="1"/>
        <v>0.5221221882802008</v>
      </c>
      <c r="I22" s="30">
        <v>1919044.8906800002</v>
      </c>
      <c r="J22" s="31">
        <f t="shared" si="2"/>
        <v>1919.0448906800002</v>
      </c>
      <c r="K22" s="32">
        <f>J22*100/J27</f>
        <v>0.5237454628909073</v>
      </c>
      <c r="L22" s="33">
        <f t="shared" si="3"/>
        <v>15.123128739999856</v>
      </c>
      <c r="M22" s="34">
        <f t="shared" si="4"/>
        <v>0.7880549753393773</v>
      </c>
    </row>
    <row r="23" spans="1:13" s="26" customFormat="1" ht="21">
      <c r="A23" s="27" t="s">
        <v>41</v>
      </c>
      <c r="B23" s="28" t="s">
        <v>42</v>
      </c>
      <c r="C23" s="29">
        <v>1</v>
      </c>
      <c r="D23" s="29">
        <v>21166</v>
      </c>
      <c r="E23" s="29">
        <v>2</v>
      </c>
      <c r="F23" s="30">
        <v>710226.5412300001</v>
      </c>
      <c r="G23" s="31">
        <f t="shared" si="0"/>
        <v>710.2265412300001</v>
      </c>
      <c r="H23" s="32">
        <f t="shared" si="1"/>
        <v>0.1917232795488395</v>
      </c>
      <c r="I23" s="30">
        <v>686199.1984000001</v>
      </c>
      <c r="J23" s="31">
        <f t="shared" si="2"/>
        <v>686.1991984000001</v>
      </c>
      <c r="K23" s="32">
        <f>J23*100/J27</f>
        <v>0.187277389156868</v>
      </c>
      <c r="L23" s="33">
        <f t="shared" si="3"/>
        <v>24.027342829999952</v>
      </c>
      <c r="M23" s="34">
        <f t="shared" si="4"/>
        <v>3.5015113521006915</v>
      </c>
    </row>
    <row r="24" spans="1:13" s="38" customFormat="1" ht="21">
      <c r="A24" s="27" t="s">
        <v>43</v>
      </c>
      <c r="B24" s="28" t="s">
        <v>44</v>
      </c>
      <c r="C24" s="29">
        <v>3</v>
      </c>
      <c r="D24" s="29">
        <v>782</v>
      </c>
      <c r="E24" s="29">
        <v>5</v>
      </c>
      <c r="F24" s="30">
        <v>276513.38357</v>
      </c>
      <c r="G24" s="31">
        <f t="shared" si="0"/>
        <v>276.51338357000003</v>
      </c>
      <c r="H24" s="32">
        <f t="shared" si="1"/>
        <v>0.07464386313326822</v>
      </c>
      <c r="I24" s="30">
        <v>271464.94404000003</v>
      </c>
      <c r="J24" s="31">
        <f t="shared" si="2"/>
        <v>271.46494404000003</v>
      </c>
      <c r="K24" s="32">
        <f>J24*100/J27</f>
        <v>0.07408817452128705</v>
      </c>
      <c r="L24" s="33">
        <f t="shared" si="3"/>
        <v>5.048439529999996</v>
      </c>
      <c r="M24" s="34">
        <f t="shared" si="4"/>
        <v>1.8597021975906085</v>
      </c>
    </row>
    <row r="25" spans="1:13" s="38" customFormat="1" ht="21">
      <c r="A25" s="27" t="s">
        <v>45</v>
      </c>
      <c r="B25" s="28" t="s">
        <v>72</v>
      </c>
      <c r="C25" s="56">
        <v>0</v>
      </c>
      <c r="D25" s="56">
        <v>0</v>
      </c>
      <c r="E25" s="56">
        <v>0</v>
      </c>
      <c r="F25" s="48">
        <v>0</v>
      </c>
      <c r="G25" s="31">
        <f t="shared" si="0"/>
        <v>0</v>
      </c>
      <c r="H25" s="32">
        <f t="shared" si="1"/>
        <v>0</v>
      </c>
      <c r="I25" s="48">
        <v>0</v>
      </c>
      <c r="J25" s="31">
        <f t="shared" si="2"/>
        <v>0</v>
      </c>
      <c r="K25" s="32">
        <f>J25*100/J27</f>
        <v>0</v>
      </c>
      <c r="L25" s="33">
        <f t="shared" si="3"/>
        <v>0</v>
      </c>
      <c r="M25" s="34">
        <v>0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f t="shared" si="0"/>
        <v>0</v>
      </c>
      <c r="H26" s="47">
        <f t="shared" si="1"/>
        <v>0</v>
      </c>
      <c r="I26" s="48">
        <v>0</v>
      </c>
      <c r="J26" s="49">
        <f t="shared" si="2"/>
        <v>0</v>
      </c>
      <c r="K26" s="47">
        <f>J26*100/J27</f>
        <v>0</v>
      </c>
      <c r="L26" s="33">
        <v>0</v>
      </c>
      <c r="M26" s="34">
        <v>0</v>
      </c>
    </row>
    <row r="27" spans="1:14" s="26" customFormat="1" ht="23.25" customHeight="1" thickBot="1">
      <c r="A27" s="63" t="s">
        <v>47</v>
      </c>
      <c r="B27" s="73"/>
      <c r="C27" s="39">
        <f aca="true" t="shared" si="5" ref="C27:L27">SUM(C7:C26)</f>
        <v>527</v>
      </c>
      <c r="D27" s="39">
        <f t="shared" si="5"/>
        <v>1601471</v>
      </c>
      <c r="E27" s="39">
        <f t="shared" si="5"/>
        <v>7577</v>
      </c>
      <c r="F27" s="40">
        <f t="shared" si="5"/>
        <v>370443559.5412802</v>
      </c>
      <c r="G27" s="41">
        <f t="shared" si="5"/>
        <v>370443.55954128003</v>
      </c>
      <c r="H27" s="51">
        <f t="shared" si="5"/>
        <v>100.00000000000003</v>
      </c>
      <c r="I27" s="52">
        <f t="shared" si="5"/>
        <v>366407926.49305004</v>
      </c>
      <c r="J27" s="51">
        <f t="shared" si="5"/>
        <v>366407.92649305</v>
      </c>
      <c r="K27" s="51">
        <f t="shared" si="5"/>
        <v>99.99999999999999</v>
      </c>
      <c r="L27" s="53">
        <f t="shared" si="5"/>
        <v>4035.63304823003</v>
      </c>
      <c r="M27" s="54">
        <f>L27*100/J27</f>
        <v>1.1014044065191853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57"/>
      <c r="J30" s="45"/>
      <c r="L30" s="55"/>
    </row>
    <row r="31" spans="2:10" ht="21">
      <c r="B31" s="43" t="s">
        <v>84</v>
      </c>
      <c r="F31" s="1"/>
      <c r="G31" s="1"/>
      <c r="I31" s="1"/>
      <c r="J31" s="1"/>
    </row>
    <row r="32" spans="2:10" ht="20.25">
      <c r="B32" s="1" t="s">
        <v>78</v>
      </c>
      <c r="F32" s="1"/>
      <c r="G32" s="1"/>
      <c r="I32" s="1"/>
      <c r="J32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</sheetData>
  <sheetProtection password="DC2F" sheet="1" objects="1" scenarios="1"/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SheetLayoutView="75" workbookViewId="0" topLeftCell="A1">
      <selection activeCell="E15" sqref="E15"/>
    </sheetView>
  </sheetViews>
  <sheetFormatPr defaultColWidth="9.140625" defaultRowHeight="21.75"/>
  <cols>
    <col min="1" max="1" width="4.00390625" style="2" customWidth="1"/>
    <col min="2" max="2" width="50.8515625" style="1" customWidth="1"/>
    <col min="3" max="3" width="8.8515625" style="1" customWidth="1"/>
    <col min="4" max="4" width="14.00390625" style="1" customWidth="1"/>
    <col min="5" max="5" width="12.140625" style="1" bestFit="1" customWidth="1"/>
    <col min="6" max="6" width="20.00390625" style="3" hidden="1" customWidth="1"/>
    <col min="7" max="7" width="16.140625" style="4" customWidth="1"/>
    <col min="8" max="8" width="10.8515625" style="1" bestFit="1" customWidth="1"/>
    <col min="9" max="9" width="20.00390625" style="3" hidden="1" customWidth="1"/>
    <col min="10" max="10" width="15.421875" style="4" bestFit="1" customWidth="1"/>
    <col min="11" max="11" width="11.28125" style="1" customWidth="1"/>
    <col min="12" max="12" width="15.421875" style="1" bestFit="1" customWidth="1"/>
    <col min="13" max="13" width="10.8515625" style="1" customWidth="1"/>
    <col min="14" max="16384" width="9.140625" style="1" customWidth="1"/>
  </cols>
  <sheetData>
    <row r="1" spans="1:13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6.25">
      <c r="A2" s="60" t="s">
        <v>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1" thickBot="1"/>
    <row r="4" spans="1:13" ht="21.75" customHeight="1">
      <c r="A4" s="5"/>
      <c r="B4" s="6"/>
      <c r="C4" s="7" t="s">
        <v>1</v>
      </c>
      <c r="D4" s="7" t="s">
        <v>1</v>
      </c>
      <c r="E4" s="7" t="s">
        <v>1</v>
      </c>
      <c r="F4" s="8" t="s">
        <v>2</v>
      </c>
      <c r="G4" s="67" t="s">
        <v>2</v>
      </c>
      <c r="H4" s="76"/>
      <c r="I4" s="8" t="s">
        <v>2</v>
      </c>
      <c r="J4" s="67" t="s">
        <v>2</v>
      </c>
      <c r="K4" s="76"/>
      <c r="L4" s="67" t="s">
        <v>2</v>
      </c>
      <c r="M4" s="75"/>
    </row>
    <row r="5" spans="1:13" ht="21.75" customHeight="1">
      <c r="A5" s="61" t="s">
        <v>3</v>
      </c>
      <c r="B5" s="72"/>
      <c r="C5" s="9" t="s">
        <v>4</v>
      </c>
      <c r="D5" s="9" t="s">
        <v>5</v>
      </c>
      <c r="E5" s="9" t="s">
        <v>6</v>
      </c>
      <c r="F5" s="10" t="s">
        <v>86</v>
      </c>
      <c r="G5" s="70" t="str">
        <f>F5</f>
        <v>สิงหาคม  2549</v>
      </c>
      <c r="H5" s="77"/>
      <c r="I5" s="10" t="s">
        <v>83</v>
      </c>
      <c r="J5" s="70" t="str">
        <f>I5</f>
        <v>กรกฎาคม  2549</v>
      </c>
      <c r="K5" s="77"/>
      <c r="L5" s="65" t="s">
        <v>7</v>
      </c>
      <c r="M5" s="74"/>
    </row>
    <row r="6" spans="1:13" ht="22.5" customHeight="1" thickBot="1">
      <c r="A6" s="11"/>
      <c r="B6" s="12"/>
      <c r="C6" s="13" t="s">
        <v>8</v>
      </c>
      <c r="D6" s="14" t="s">
        <v>9</v>
      </c>
      <c r="E6" s="13" t="s">
        <v>9</v>
      </c>
      <c r="F6" s="15"/>
      <c r="G6" s="16" t="s">
        <v>10</v>
      </c>
      <c r="H6" s="17" t="s">
        <v>11</v>
      </c>
      <c r="I6" s="15"/>
      <c r="J6" s="16" t="s">
        <v>10</v>
      </c>
      <c r="K6" s="17" t="s">
        <v>11</v>
      </c>
      <c r="L6" s="17" t="s">
        <v>10</v>
      </c>
      <c r="M6" s="18" t="s">
        <v>11</v>
      </c>
    </row>
    <row r="7" spans="1:13" s="26" customFormat="1" ht="21">
      <c r="A7" s="19" t="s">
        <v>12</v>
      </c>
      <c r="B7" s="20" t="s">
        <v>13</v>
      </c>
      <c r="C7" s="21">
        <v>31</v>
      </c>
      <c r="D7" s="21">
        <v>116199</v>
      </c>
      <c r="E7" s="21">
        <v>196</v>
      </c>
      <c r="F7" s="22">
        <v>68334037.64145</v>
      </c>
      <c r="G7" s="23">
        <v>68334.03764145</v>
      </c>
      <c r="H7" s="24">
        <v>18.234566550089387</v>
      </c>
      <c r="I7" s="22">
        <v>67627071.35480002</v>
      </c>
      <c r="J7" s="23">
        <v>67627.07135480002</v>
      </c>
      <c r="K7" s="24">
        <v>18.25570174267372</v>
      </c>
      <c r="L7" s="25">
        <f aca="true" t="shared" si="0" ref="L7:L25">G7-J7</f>
        <v>706.9662866499857</v>
      </c>
      <c r="M7" s="34">
        <f aca="true" t="shared" si="1" ref="M7:M24">L7*100/J7</f>
        <v>1.045389475674532</v>
      </c>
    </row>
    <row r="8" spans="1:13" s="26" customFormat="1" ht="21">
      <c r="A8" s="27" t="s">
        <v>14</v>
      </c>
      <c r="B8" s="28" t="s">
        <v>15</v>
      </c>
      <c r="C8" s="29">
        <v>56</v>
      </c>
      <c r="D8" s="29">
        <v>309150</v>
      </c>
      <c r="E8" s="29">
        <v>1820</v>
      </c>
      <c r="F8" s="30">
        <v>50506322.085920006</v>
      </c>
      <c r="G8" s="31">
        <v>50506.32208592001</v>
      </c>
      <c r="H8" s="32">
        <v>13.477337547479003</v>
      </c>
      <c r="I8" s="30">
        <v>49897987.57790001</v>
      </c>
      <c r="J8" s="31">
        <v>49897.98757790001</v>
      </c>
      <c r="K8" s="32">
        <v>13.469794869612162</v>
      </c>
      <c r="L8" s="33">
        <f t="shared" si="0"/>
        <v>608.3345080200015</v>
      </c>
      <c r="M8" s="34">
        <f t="shared" si="1"/>
        <v>1.219156397981539</v>
      </c>
    </row>
    <row r="9" spans="1:13" s="26" customFormat="1" ht="21">
      <c r="A9" s="27" t="s">
        <v>16</v>
      </c>
      <c r="B9" s="28" t="s">
        <v>17</v>
      </c>
      <c r="C9" s="29">
        <v>37</v>
      </c>
      <c r="D9" s="29">
        <v>128840</v>
      </c>
      <c r="E9" s="29">
        <v>448</v>
      </c>
      <c r="F9" s="30">
        <v>49283176.66198</v>
      </c>
      <c r="G9" s="31">
        <v>49283.176661980004</v>
      </c>
      <c r="H9" s="32">
        <v>13.150947838878754</v>
      </c>
      <c r="I9" s="30">
        <v>48759985.873459995</v>
      </c>
      <c r="J9" s="31">
        <v>48759.98587346</v>
      </c>
      <c r="K9" s="32">
        <v>13.162595115390708</v>
      </c>
      <c r="L9" s="33">
        <f t="shared" si="0"/>
        <v>523.1907885200053</v>
      </c>
      <c r="M9" s="34">
        <f t="shared" si="1"/>
        <v>1.0729920838733824</v>
      </c>
    </row>
    <row r="10" spans="1:13" s="26" customFormat="1" ht="21">
      <c r="A10" s="27" t="s">
        <v>18</v>
      </c>
      <c r="B10" s="28" t="s">
        <v>33</v>
      </c>
      <c r="C10" s="29">
        <v>37</v>
      </c>
      <c r="D10" s="29">
        <v>148017</v>
      </c>
      <c r="E10" s="29">
        <v>566</v>
      </c>
      <c r="F10" s="30">
        <v>42142451.49728</v>
      </c>
      <c r="G10" s="31">
        <v>42142.45149728</v>
      </c>
      <c r="H10" s="32">
        <v>11.245484138419195</v>
      </c>
      <c r="I10" s="30">
        <v>41708589.58257001</v>
      </c>
      <c r="J10" s="31">
        <v>41708.589582570006</v>
      </c>
      <c r="K10" s="32">
        <v>11.259094269102079</v>
      </c>
      <c r="L10" s="33">
        <f t="shared" si="0"/>
        <v>433.8619147099962</v>
      </c>
      <c r="M10" s="34">
        <f t="shared" si="1"/>
        <v>1.0402219759819133</v>
      </c>
    </row>
    <row r="11" spans="1:13" s="26" customFormat="1" ht="21">
      <c r="A11" s="27" t="s">
        <v>20</v>
      </c>
      <c r="B11" s="28" t="s">
        <v>21</v>
      </c>
      <c r="C11" s="29">
        <v>78</v>
      </c>
      <c r="D11" s="29">
        <v>234333</v>
      </c>
      <c r="E11" s="29">
        <v>1347</v>
      </c>
      <c r="F11" s="30">
        <v>40259357.486669995</v>
      </c>
      <c r="G11" s="31">
        <v>40259.35748666999</v>
      </c>
      <c r="H11" s="32">
        <v>10.742990736277322</v>
      </c>
      <c r="I11" s="30">
        <v>39739046.6304</v>
      </c>
      <c r="J11" s="31">
        <v>39739.0466304</v>
      </c>
      <c r="K11" s="32">
        <v>10.727422736032672</v>
      </c>
      <c r="L11" s="33">
        <f t="shared" si="0"/>
        <v>520.3108562699927</v>
      </c>
      <c r="M11" s="34">
        <f t="shared" si="1"/>
        <v>1.309318920278172</v>
      </c>
    </row>
    <row r="12" spans="1:13" s="26" customFormat="1" ht="21">
      <c r="A12" s="27" t="s">
        <v>22</v>
      </c>
      <c r="B12" s="28" t="s">
        <v>53</v>
      </c>
      <c r="C12" s="29">
        <v>33</v>
      </c>
      <c r="D12" s="29">
        <v>102664</v>
      </c>
      <c r="E12" s="29">
        <v>622</v>
      </c>
      <c r="F12" s="30">
        <v>29658314.02085</v>
      </c>
      <c r="G12" s="31">
        <v>29658.31402085</v>
      </c>
      <c r="H12" s="32">
        <v>7.9141599039450945</v>
      </c>
      <c r="I12" s="30">
        <v>29224552.62545</v>
      </c>
      <c r="J12" s="31">
        <v>29224.55262545</v>
      </c>
      <c r="K12" s="32">
        <v>7.889070243693463</v>
      </c>
      <c r="L12" s="33">
        <f t="shared" si="0"/>
        <v>433.76139540000077</v>
      </c>
      <c r="M12" s="34">
        <f t="shared" si="1"/>
        <v>1.4842362206847357</v>
      </c>
    </row>
    <row r="13" spans="1:13" s="26" customFormat="1" ht="21">
      <c r="A13" s="27" t="s">
        <v>24</v>
      </c>
      <c r="B13" s="28" t="s">
        <v>31</v>
      </c>
      <c r="C13" s="29">
        <v>5</v>
      </c>
      <c r="D13" s="29">
        <v>34705</v>
      </c>
      <c r="E13" s="29">
        <v>44</v>
      </c>
      <c r="F13" s="30">
        <v>21675369.27254</v>
      </c>
      <c r="G13" s="31">
        <v>21675.36927254</v>
      </c>
      <c r="H13" s="32">
        <v>5.783954485050773</v>
      </c>
      <c r="I13" s="30">
        <v>25602583.357559998</v>
      </c>
      <c r="J13" s="31">
        <v>25602.583357559997</v>
      </c>
      <c r="K13" s="32">
        <v>6.911331753010811</v>
      </c>
      <c r="L13" s="33">
        <f t="shared" si="0"/>
        <v>-3927.2140850199976</v>
      </c>
      <c r="M13" s="34">
        <f t="shared" si="1"/>
        <v>-15.339132110902236</v>
      </c>
    </row>
    <row r="14" spans="1:13" s="26" customFormat="1" ht="21">
      <c r="A14" s="27" t="s">
        <v>26</v>
      </c>
      <c r="B14" s="28" t="s">
        <v>28</v>
      </c>
      <c r="C14" s="29">
        <v>27</v>
      </c>
      <c r="D14" s="29">
        <v>98759</v>
      </c>
      <c r="E14" s="29">
        <v>518</v>
      </c>
      <c r="F14" s="30">
        <v>14890864.010999998</v>
      </c>
      <c r="G14" s="31">
        <v>14890.864010999998</v>
      </c>
      <c r="H14" s="32">
        <v>3.973546129699307</v>
      </c>
      <c r="I14" s="30">
        <v>14753754.91876</v>
      </c>
      <c r="J14" s="31">
        <v>14753.75491876</v>
      </c>
      <c r="K14" s="32">
        <v>3.9827267983898986</v>
      </c>
      <c r="L14" s="33">
        <f t="shared" si="0"/>
        <v>137.10909223999806</v>
      </c>
      <c r="M14" s="34">
        <f t="shared" si="1"/>
        <v>0.9293165908948255</v>
      </c>
    </row>
    <row r="15" spans="1:13" s="26" customFormat="1" ht="21">
      <c r="A15" s="27" t="s">
        <v>27</v>
      </c>
      <c r="B15" s="28" t="s">
        <v>52</v>
      </c>
      <c r="C15" s="29">
        <v>62</v>
      </c>
      <c r="D15" s="29">
        <v>259291</v>
      </c>
      <c r="E15" s="29">
        <v>355</v>
      </c>
      <c r="F15" s="30">
        <v>18630528.250579998</v>
      </c>
      <c r="G15" s="31">
        <v>18630.52825058</v>
      </c>
      <c r="H15" s="32">
        <v>4.971455207008791</v>
      </c>
      <c r="I15" s="30">
        <v>14298729.664029999</v>
      </c>
      <c r="J15" s="31">
        <v>14298.72966403</v>
      </c>
      <c r="K15" s="32">
        <v>3.8598942526456943</v>
      </c>
      <c r="L15" s="33">
        <f t="shared" si="0"/>
        <v>4331.7985865499995</v>
      </c>
      <c r="M15" s="34">
        <f t="shared" si="1"/>
        <v>30.294989053797604</v>
      </c>
    </row>
    <row r="16" spans="1:13" s="26" customFormat="1" ht="21">
      <c r="A16" s="27" t="s">
        <v>29</v>
      </c>
      <c r="B16" s="28" t="s">
        <v>25</v>
      </c>
      <c r="C16" s="29">
        <v>34</v>
      </c>
      <c r="D16" s="29">
        <v>146922</v>
      </c>
      <c r="E16" s="29">
        <v>568</v>
      </c>
      <c r="F16" s="30">
        <v>13550132.513090001</v>
      </c>
      <c r="G16" s="31">
        <v>13550.132513090002</v>
      </c>
      <c r="H16" s="32">
        <v>3.6157792163388205</v>
      </c>
      <c r="I16" s="30">
        <v>13342958.48452</v>
      </c>
      <c r="J16" s="31">
        <v>13342.958484519999</v>
      </c>
      <c r="K16" s="32">
        <v>3.6018870191838603</v>
      </c>
      <c r="L16" s="33">
        <f t="shared" si="0"/>
        <v>207.17402857000343</v>
      </c>
      <c r="M16" s="34">
        <f t="shared" si="1"/>
        <v>1.5526843526520673</v>
      </c>
    </row>
    <row r="17" spans="1:13" s="26" customFormat="1" ht="21">
      <c r="A17" s="27" t="s">
        <v>30</v>
      </c>
      <c r="B17" s="28" t="s">
        <v>35</v>
      </c>
      <c r="C17" s="29">
        <v>44</v>
      </c>
      <c r="D17" s="29">
        <v>62162</v>
      </c>
      <c r="E17" s="29">
        <v>454</v>
      </c>
      <c r="F17" s="30">
        <v>5830456.457929999</v>
      </c>
      <c r="G17" s="31">
        <v>5830.456457929999</v>
      </c>
      <c r="H17" s="32">
        <v>1.55582561734994</v>
      </c>
      <c r="I17" s="30">
        <v>5704491.67662</v>
      </c>
      <c r="J17" s="31">
        <v>5704.49167662</v>
      </c>
      <c r="K17" s="32">
        <v>1.5399084502059823</v>
      </c>
      <c r="L17" s="33">
        <f t="shared" si="0"/>
        <v>125.96478130999822</v>
      </c>
      <c r="M17" s="34">
        <f t="shared" si="1"/>
        <v>2.20816837767102</v>
      </c>
    </row>
    <row r="18" spans="1:13" s="26" customFormat="1" ht="21">
      <c r="A18" s="27" t="s">
        <v>32</v>
      </c>
      <c r="B18" s="28" t="s">
        <v>39</v>
      </c>
      <c r="C18" s="29">
        <v>11</v>
      </c>
      <c r="D18" s="29">
        <v>17661</v>
      </c>
      <c r="E18" s="29">
        <v>70</v>
      </c>
      <c r="F18" s="30">
        <v>5108928.97933</v>
      </c>
      <c r="G18" s="31">
        <v>5108.9289793299995</v>
      </c>
      <c r="H18" s="32">
        <v>1.3632899311772078</v>
      </c>
      <c r="I18" s="30">
        <v>5092746.757129999</v>
      </c>
      <c r="J18" s="31">
        <v>5092.7467571299985</v>
      </c>
      <c r="K18" s="32">
        <v>1.3747699550874477</v>
      </c>
      <c r="L18" s="33">
        <f t="shared" si="0"/>
        <v>16.18222220000098</v>
      </c>
      <c r="M18" s="34">
        <f t="shared" si="1"/>
        <v>0.31775038052589955</v>
      </c>
    </row>
    <row r="19" spans="1:13" s="26" customFormat="1" ht="21">
      <c r="A19" s="27" t="s">
        <v>34</v>
      </c>
      <c r="B19" s="28" t="s">
        <v>57</v>
      </c>
      <c r="C19" s="29">
        <v>9</v>
      </c>
      <c r="D19" s="29">
        <v>22457</v>
      </c>
      <c r="E19" s="29">
        <v>176</v>
      </c>
      <c r="F19" s="30">
        <v>4808652.64694</v>
      </c>
      <c r="G19" s="31">
        <v>4808.6526469400005</v>
      </c>
      <c r="H19" s="32">
        <v>1.2831628238765715</v>
      </c>
      <c r="I19" s="30">
        <v>4783630.937820001</v>
      </c>
      <c r="J19" s="31">
        <v>4783.63093782</v>
      </c>
      <c r="K19" s="32">
        <v>1.291325173460585</v>
      </c>
      <c r="L19" s="33">
        <f t="shared" si="0"/>
        <v>25.021709120000196</v>
      </c>
      <c r="M19" s="34">
        <f t="shared" si="1"/>
        <v>0.5230693890319872</v>
      </c>
    </row>
    <row r="20" spans="1:13" s="26" customFormat="1" ht="21">
      <c r="A20" s="27" t="s">
        <v>36</v>
      </c>
      <c r="B20" s="28" t="s">
        <v>37</v>
      </c>
      <c r="C20" s="29">
        <v>28</v>
      </c>
      <c r="D20" s="29">
        <v>39694</v>
      </c>
      <c r="E20" s="29">
        <v>227</v>
      </c>
      <c r="F20" s="30">
        <v>4102668.99377</v>
      </c>
      <c r="G20" s="31">
        <v>4102.66899377</v>
      </c>
      <c r="H20" s="32">
        <v>1.0947749230393624</v>
      </c>
      <c r="I20" s="30">
        <v>4057453.92377</v>
      </c>
      <c r="J20" s="31">
        <v>4057.45392377</v>
      </c>
      <c r="K20" s="32">
        <v>1.0952961171181763</v>
      </c>
      <c r="L20" s="33">
        <f t="shared" si="0"/>
        <v>45.215070000000196</v>
      </c>
      <c r="M20" s="34">
        <f t="shared" si="1"/>
        <v>1.1143705104108348</v>
      </c>
    </row>
    <row r="21" spans="1:13" s="26" customFormat="1" ht="21">
      <c r="A21" s="27" t="s">
        <v>38</v>
      </c>
      <c r="B21" s="28" t="s">
        <v>69</v>
      </c>
      <c r="C21" s="29">
        <v>27</v>
      </c>
      <c r="D21" s="29">
        <v>33198</v>
      </c>
      <c r="E21" s="29">
        <v>252</v>
      </c>
      <c r="F21" s="30">
        <v>2982893.7024700004</v>
      </c>
      <c r="G21" s="31">
        <v>2982.8937024700003</v>
      </c>
      <c r="H21" s="32">
        <v>0.7959689725188845</v>
      </c>
      <c r="I21" s="30">
        <v>2929068.2322699996</v>
      </c>
      <c r="J21" s="31">
        <v>2929.0682322699995</v>
      </c>
      <c r="K21" s="32">
        <v>0.790692173430431</v>
      </c>
      <c r="L21" s="33">
        <f t="shared" si="0"/>
        <v>53.82547020000084</v>
      </c>
      <c r="M21" s="34">
        <f t="shared" si="1"/>
        <v>1.837631148602046</v>
      </c>
    </row>
    <row r="22" spans="1:13" s="26" customFormat="1" ht="21">
      <c r="A22" s="27" t="s">
        <v>40</v>
      </c>
      <c r="B22" s="28" t="s">
        <v>50</v>
      </c>
      <c r="C22" s="29">
        <v>2</v>
      </c>
      <c r="D22" s="29">
        <v>2793</v>
      </c>
      <c r="E22" s="29">
        <v>5</v>
      </c>
      <c r="F22" s="30">
        <v>1969536.7918000002</v>
      </c>
      <c r="G22" s="31">
        <v>1969.5367918000002</v>
      </c>
      <c r="H22" s="32">
        <v>0.5255601884871233</v>
      </c>
      <c r="I22" s="30">
        <v>1934168.01942</v>
      </c>
      <c r="J22" s="31">
        <v>1934.16801942</v>
      </c>
      <c r="K22" s="32">
        <v>0.5221221882802008</v>
      </c>
      <c r="L22" s="33">
        <f t="shared" si="0"/>
        <v>35.36877238000011</v>
      </c>
      <c r="M22" s="34">
        <f t="shared" si="1"/>
        <v>1.8286297790512616</v>
      </c>
    </row>
    <row r="23" spans="1:13" s="26" customFormat="1" ht="21">
      <c r="A23" s="27" t="s">
        <v>41</v>
      </c>
      <c r="B23" s="28" t="s">
        <v>42</v>
      </c>
      <c r="C23" s="29">
        <v>1</v>
      </c>
      <c r="D23" s="29">
        <v>20855</v>
      </c>
      <c r="E23" s="29">
        <v>2</v>
      </c>
      <c r="F23" s="30">
        <v>737575.4334000001</v>
      </c>
      <c r="G23" s="31">
        <v>737.5754334000001</v>
      </c>
      <c r="H23" s="32">
        <v>0.19681799569070413</v>
      </c>
      <c r="I23" s="30">
        <v>710226.5412300001</v>
      </c>
      <c r="J23" s="31">
        <v>710.2265412300001</v>
      </c>
      <c r="K23" s="32">
        <v>0.1917232795488395</v>
      </c>
      <c r="L23" s="33">
        <f t="shared" si="0"/>
        <v>27.34889217</v>
      </c>
      <c r="M23" s="34">
        <f t="shared" si="1"/>
        <v>3.850727983586201</v>
      </c>
    </row>
    <row r="24" spans="1:13" s="38" customFormat="1" ht="21">
      <c r="A24" s="27" t="s">
        <v>43</v>
      </c>
      <c r="B24" s="28" t="s">
        <v>44</v>
      </c>
      <c r="C24" s="29">
        <v>3</v>
      </c>
      <c r="D24" s="29">
        <v>772</v>
      </c>
      <c r="E24" s="29">
        <v>5</v>
      </c>
      <c r="F24" s="30">
        <v>278730.78348</v>
      </c>
      <c r="G24" s="31">
        <v>278.73078347999996</v>
      </c>
      <c r="H24" s="32">
        <v>0.07437779467375794</v>
      </c>
      <c r="I24" s="30">
        <v>276513.38357</v>
      </c>
      <c r="J24" s="31">
        <v>276.51338357000003</v>
      </c>
      <c r="K24" s="32">
        <v>0.07464386313326822</v>
      </c>
      <c r="L24" s="33">
        <f t="shared" si="0"/>
        <v>2.2173999099999264</v>
      </c>
      <c r="M24" s="34">
        <f t="shared" si="1"/>
        <v>0.8019141357179864</v>
      </c>
    </row>
    <row r="25" spans="1:13" s="38" customFormat="1" ht="21">
      <c r="A25" s="27" t="s">
        <v>45</v>
      </c>
      <c r="B25" s="28" t="s">
        <v>72</v>
      </c>
      <c r="C25" s="56">
        <v>0</v>
      </c>
      <c r="D25" s="56">
        <v>0</v>
      </c>
      <c r="E25" s="56">
        <v>0</v>
      </c>
      <c r="F25" s="48">
        <v>0</v>
      </c>
      <c r="G25" s="31">
        <v>0</v>
      </c>
      <c r="H25" s="32">
        <v>0</v>
      </c>
      <c r="I25" s="48">
        <v>0</v>
      </c>
      <c r="J25" s="31">
        <v>0</v>
      </c>
      <c r="K25" s="32">
        <v>0</v>
      </c>
      <c r="L25" s="33">
        <f t="shared" si="0"/>
        <v>0</v>
      </c>
      <c r="M25" s="34">
        <v>0</v>
      </c>
    </row>
    <row r="26" spans="1:13" s="38" customFormat="1" ht="21">
      <c r="A26" s="46" t="s">
        <v>51</v>
      </c>
      <c r="B26" s="28" t="s">
        <v>46</v>
      </c>
      <c r="C26" s="35">
        <v>0</v>
      </c>
      <c r="D26" s="35">
        <v>0</v>
      </c>
      <c r="E26" s="35">
        <v>0</v>
      </c>
      <c r="F26" s="36">
        <v>0</v>
      </c>
      <c r="G26" s="37">
        <v>0</v>
      </c>
      <c r="H26" s="47">
        <v>0</v>
      </c>
      <c r="I26" s="48">
        <v>0</v>
      </c>
      <c r="J26" s="49">
        <v>0</v>
      </c>
      <c r="K26" s="47">
        <v>0</v>
      </c>
      <c r="L26" s="33">
        <v>0</v>
      </c>
      <c r="M26" s="34">
        <v>0</v>
      </c>
    </row>
    <row r="27" spans="1:14" s="26" customFormat="1" ht="23.25" customHeight="1" thickBot="1">
      <c r="A27" s="63" t="s">
        <v>47</v>
      </c>
      <c r="B27" s="73"/>
      <c r="C27" s="39">
        <f aca="true" t="shared" si="2" ref="C27:L27">SUM(C7:C26)</f>
        <v>525</v>
      </c>
      <c r="D27" s="39">
        <f t="shared" si="2"/>
        <v>1778472</v>
      </c>
      <c r="E27" s="39">
        <f t="shared" si="2"/>
        <v>7675</v>
      </c>
      <c r="F27" s="40">
        <f t="shared" si="2"/>
        <v>374749997.23047996</v>
      </c>
      <c r="G27" s="41">
        <f t="shared" si="2"/>
        <v>374749.99723048</v>
      </c>
      <c r="H27" s="51">
        <f t="shared" si="2"/>
        <v>99.99999999999997</v>
      </c>
      <c r="I27" s="52">
        <f t="shared" si="2"/>
        <v>370443559.5412802</v>
      </c>
      <c r="J27" s="51">
        <f t="shared" si="2"/>
        <v>370443.55954128003</v>
      </c>
      <c r="K27" s="51">
        <f t="shared" si="2"/>
        <v>100.00000000000003</v>
      </c>
      <c r="L27" s="53">
        <f t="shared" si="2"/>
        <v>4306.4376891999855</v>
      </c>
      <c r="M27" s="54">
        <f>L27*100/J27</f>
        <v>1.1625084519036162</v>
      </c>
      <c r="N27" s="42"/>
    </row>
    <row r="28" ht="6" customHeight="1"/>
    <row r="29" spans="2:10" ht="21">
      <c r="B29" s="43" t="s">
        <v>48</v>
      </c>
      <c r="J29" s="44"/>
    </row>
    <row r="30" spans="2:12" ht="21">
      <c r="B30" s="43" t="s">
        <v>49</v>
      </c>
      <c r="D30" s="45"/>
      <c r="F30" s="45"/>
      <c r="G30" s="1"/>
      <c r="H30" s="45"/>
      <c r="I30" s="57"/>
      <c r="J30" s="45"/>
      <c r="L30" s="55"/>
    </row>
    <row r="31" spans="2:10" ht="21">
      <c r="B31" s="43" t="s">
        <v>87</v>
      </c>
      <c r="F31" s="1"/>
      <c r="G31" s="1"/>
      <c r="I31" s="1"/>
      <c r="J31" s="1"/>
    </row>
    <row r="32" spans="2:10" ht="20.25">
      <c r="B32" s="1" t="s">
        <v>78</v>
      </c>
      <c r="F32" s="1"/>
      <c r="G32" s="1"/>
      <c r="I32" s="1"/>
      <c r="J32" s="1"/>
    </row>
    <row r="34" spans="6:10" ht="20.25">
      <c r="F34" s="1"/>
      <c r="G34" s="1"/>
      <c r="I34" s="1"/>
      <c r="J34" s="1"/>
    </row>
    <row r="35" spans="6:10" ht="20.25">
      <c r="F35" s="1"/>
      <c r="G35" s="1"/>
      <c r="I35" s="1"/>
      <c r="J35" s="1"/>
    </row>
    <row r="36" spans="6:10" ht="20.25">
      <c r="F36" s="1"/>
      <c r="G36" s="1"/>
      <c r="I36" s="1"/>
      <c r="J36" s="1"/>
    </row>
    <row r="37" spans="6:10" ht="20.25">
      <c r="F37" s="1"/>
      <c r="G37" s="1"/>
      <c r="I37" s="1"/>
      <c r="J37" s="1"/>
    </row>
    <row r="38" spans="6:10" ht="20.25">
      <c r="F38" s="1"/>
      <c r="G38" s="1"/>
      <c r="I38" s="1"/>
      <c r="J38" s="1"/>
    </row>
    <row r="39" spans="6:10" ht="20.25">
      <c r="F39" s="1"/>
      <c r="G39" s="1"/>
      <c r="I39" s="1"/>
      <c r="J39" s="1"/>
    </row>
    <row r="40" spans="6:10" ht="20.25">
      <c r="F40" s="1"/>
      <c r="G40" s="1"/>
      <c r="I40" s="1"/>
      <c r="J40" s="1"/>
    </row>
    <row r="41" spans="6:10" ht="20.25">
      <c r="F41" s="1"/>
      <c r="G41" s="1"/>
      <c r="I41" s="1"/>
      <c r="J41" s="1"/>
    </row>
    <row r="42" spans="6:10" ht="20.25">
      <c r="F42" s="1"/>
      <c r="G42" s="1"/>
      <c r="I42" s="1"/>
      <c r="J42" s="1"/>
    </row>
    <row r="43" spans="6:10" ht="20.25">
      <c r="F43" s="1"/>
      <c r="G43" s="1"/>
      <c r="I43" s="1"/>
      <c r="J43" s="1"/>
    </row>
  </sheetData>
  <mergeCells count="10">
    <mergeCell ref="A1:M1"/>
    <mergeCell ref="A2:M2"/>
    <mergeCell ref="A5:B5"/>
    <mergeCell ref="A27:B27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17" bottom="0.16" header="0.17" footer="0.16"/>
  <pageSetup horizontalDpi="600" verticalDpi="600" orientation="landscape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AIMCIT</dc:creator>
  <cp:keywords/>
  <dc:description/>
  <cp:lastModifiedBy>vee</cp:lastModifiedBy>
  <cp:lastPrinted>2006-11-01T09:28:47Z</cp:lastPrinted>
  <dcterms:created xsi:type="dcterms:W3CDTF">2004-03-01T02:06:06Z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