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895" tabRatio="530" activeTab="12"/>
  </bookViews>
  <sheets>
    <sheet name="ธ.ค.47" sheetId="1" r:id="rId1"/>
    <sheet name="ม.ค." sheetId="2" r:id="rId2"/>
    <sheet name="ก.พ." sheetId="3" r:id="rId3"/>
    <sheet name="มี.ค" sheetId="4" r:id="rId4"/>
    <sheet name="เม.ย" sheetId="5" r:id="rId5"/>
    <sheet name="พ.ค" sheetId="6" r:id="rId6"/>
    <sheet name="มิ.ย" sheetId="7" r:id="rId7"/>
    <sheet name="ก.ค" sheetId="8" r:id="rId8"/>
    <sheet name="ส.ค" sheetId="9" r:id="rId9"/>
    <sheet name="ก.ย" sheetId="10" r:id="rId10"/>
    <sheet name="ต.ค" sheetId="11" r:id="rId11"/>
    <sheet name="พ.ย" sheetId="12" r:id="rId12"/>
    <sheet name="ธ.ค" sheetId="13" r:id="rId13"/>
  </sheets>
  <definedNames/>
  <calcPr fullCalcOnLoad="1"/>
</workbook>
</file>

<file path=xl/sharedStrings.xml><?xml version="1.0" encoding="utf-8"?>
<sst xmlns="http://schemas.openxmlformats.org/spreadsheetml/2006/main" count="920" uniqueCount="99">
  <si>
    <t>รายงานแสดงการจัดการกองทุนแยกตามรายบริษัทจัดการ</t>
  </si>
  <si>
    <t>จำนวน</t>
  </si>
  <si>
    <t>จำนวนเงินกองทุน</t>
  </si>
  <si>
    <t>บริษัทจัดการ</t>
  </si>
  <si>
    <t>กองทุน</t>
  </si>
  <si>
    <t>สมาชิก</t>
  </si>
  <si>
    <t>นายจ้าง</t>
  </si>
  <si>
    <t>เปลี่ยนแปลง</t>
  </si>
  <si>
    <t>(กองทุน)</t>
  </si>
  <si>
    <t>(ราย)</t>
  </si>
  <si>
    <t>(ล้านบาท)</t>
  </si>
  <si>
    <t>(ร้อยละ)</t>
  </si>
  <si>
    <t>1.</t>
  </si>
  <si>
    <t>บริษัทหลักทรัพย์จัดการกองทุน กรุงไทย จำกัด (มหาชน)</t>
  </si>
  <si>
    <t>2.</t>
  </si>
  <si>
    <t>บริษัทหลักทรัพย์จัดการกองทุน ทิสโก้ จำกัด</t>
  </si>
  <si>
    <t>3.</t>
  </si>
  <si>
    <t>บริษัทหลักทรัพย์จัดการกองทุน เอ็มเอฟซี จำกัด (มหาชน)</t>
  </si>
  <si>
    <t>4.</t>
  </si>
  <si>
    <t>ธนาคาร ไทยธนาคาร จำกัด (มหาชน)</t>
  </si>
  <si>
    <t>5.</t>
  </si>
  <si>
    <t>บริษัทหลักทรัพย์จัดการกองทุน กสิกรไทย จำกัด</t>
  </si>
  <si>
    <t>6.</t>
  </si>
  <si>
    <t>ธนาคาร ไทยพาณิชย์ จำกัด (มหาชน)</t>
  </si>
  <si>
    <t>7.</t>
  </si>
  <si>
    <t>ธนาคาร กรุงเทพ จำกัด (มหาชน)</t>
  </si>
  <si>
    <t>8.</t>
  </si>
  <si>
    <t>บริษัทหลักทรัพย์ บีฟิท จำกัด</t>
  </si>
  <si>
    <t>9.</t>
  </si>
  <si>
    <t>บริษัท อเมริกันอินเตอร์เนชั่นแนลแอสชัวรันส์ จำกัด</t>
  </si>
  <si>
    <t>10.</t>
  </si>
  <si>
    <t>บริษัทหลักทรัพย์จัดการกองทุนรวม บีโอเอ จำกัด</t>
  </si>
  <si>
    <t>11.</t>
  </si>
  <si>
    <t>บริษัทหลักทรัพย์จัดการกองทุน ไอเอ็นจี (ประเทศไทย) จำกัด</t>
  </si>
  <si>
    <t>12.</t>
  </si>
  <si>
    <t>บริษัทหลักทรัพย์จัดการกองทุน ไทยพาณิชย์ จำกัด</t>
  </si>
  <si>
    <t>13.</t>
  </si>
  <si>
    <t>ธนาคาร กรุงศรีอยุธยา จำกัด (มหาชน)</t>
  </si>
  <si>
    <t>14.</t>
  </si>
  <si>
    <t>ธนาคาร ทหารไทย จำกัด (มหาชน)</t>
  </si>
  <si>
    <t>15.</t>
  </si>
  <si>
    <t>บริษัท ไทยประกันชีวิต จำกัด</t>
  </si>
  <si>
    <t>16.</t>
  </si>
  <si>
    <t>บริษัทหลักทรัพย์จัดการกองทุน ธนชาติ จำกัด</t>
  </si>
  <si>
    <t>17.</t>
  </si>
  <si>
    <t>บริษัทหลักทรัพย์จัดการกองทุน อเบอร์ดีน จำกัด</t>
  </si>
  <si>
    <t>18.</t>
  </si>
  <si>
    <t>บริษัทหลักทรัพย์จัดการกองทุนรวม วรรณ จำกัด</t>
  </si>
  <si>
    <t>19.</t>
  </si>
  <si>
    <t>บริษัทหลักทรัพย์จัดการกองทุน ทหารไทย จำกัด</t>
  </si>
  <si>
    <t>รวม</t>
  </si>
  <si>
    <t>ที่มา  :   บริษัทจัดการกองทุนสำรองเลี้ยงชีพ</t>
  </si>
  <si>
    <t>จัดทำโดย  :  สมาคมบริษัทจัดการลงทุน</t>
  </si>
  <si>
    <t>บริษัทหลักทรัพย์จัดการกองทุน กรุงเทพธนาทร จำกัด</t>
  </si>
  <si>
    <t>พฤศจิกายน 2547</t>
  </si>
  <si>
    <t>ณ วันที่  30 ธันวาคม 2547</t>
  </si>
  <si>
    <t>ธันวาคม 2547</t>
  </si>
  <si>
    <t>วันที่เผยแพร่  :  28 มกราคม 2548</t>
  </si>
  <si>
    <t>ณ วันที่  31 มกราคม 2548</t>
  </si>
  <si>
    <t>มกราคม 2548</t>
  </si>
  <si>
    <t>วันที่เผยแพร่  :  29 มีนาคม 2548</t>
  </si>
  <si>
    <t>ณ วันที่  28 กุมภาพันธ์ 2548</t>
  </si>
  <si>
    <t>กุมภาพันธ์ 2548</t>
  </si>
  <si>
    <t>บริษัทหลักทรัพย์ บัวหลวง จำกัด (มหาชน)</t>
  </si>
  <si>
    <t>20.</t>
  </si>
  <si>
    <t>ณ วันที่  31 มีนาคม 2548</t>
  </si>
  <si>
    <t>มีนาคม 2548</t>
  </si>
  <si>
    <t>วันที่เผยแพร่  :  28 เมษายน 2548</t>
  </si>
  <si>
    <t>ณ วันที่  30 เมษายน 2548</t>
  </si>
  <si>
    <t>เมษายน 2548</t>
  </si>
  <si>
    <t>บริษัทหลักทรัพย์จัดการกองทุน ฟินันซ่า จำกัด</t>
  </si>
  <si>
    <t>วันที่เผยแพร่  :  30 พฤษภาคม 2548</t>
  </si>
  <si>
    <t>ณ วันที่  31 พฤษภาคม 2548</t>
  </si>
  <si>
    <t>พฤษภาคม 2548</t>
  </si>
  <si>
    <t>วันที่เผยแพร่  :  29 มิถุนายน 2548</t>
  </si>
  <si>
    <t>ณ วันที่  30 มิถุนายน 2548</t>
  </si>
  <si>
    <t>มิถุนายน 2548</t>
  </si>
  <si>
    <t>วันที่เผยแพร่  :  29 กรกฎาคม 2548</t>
  </si>
  <si>
    <t>ณ วันที่  29 กรกฎาคม 2548</t>
  </si>
  <si>
    <t>กรกฎาคม 2548</t>
  </si>
  <si>
    <t>วันที่เผยแพร่  :  30 สิงหาคม 2548</t>
  </si>
  <si>
    <t>ณ วันที่  31 สิงหาคม 2548</t>
  </si>
  <si>
    <t>สิงหาคม 2548</t>
  </si>
  <si>
    <t>บริษัทหลักทรัพย์จัดการกองทุน บีที จำกัด</t>
  </si>
  <si>
    <t>21.</t>
  </si>
  <si>
    <t>วันที่เผยแพร่  :  28 กันยายน  2548</t>
  </si>
  <si>
    <t>ณ วันที่  30 กันยายน 2548</t>
  </si>
  <si>
    <t>กันยายน 2548</t>
  </si>
  <si>
    <t>วันที่เผยแพร่  :  28 ตุลาคม  2548</t>
  </si>
  <si>
    <t>ณ วันที่  31 ตุลาคม 2548</t>
  </si>
  <si>
    <t>ตุลาคม 2548</t>
  </si>
  <si>
    <t>วันที่เผยแพร่  :  28 พฤศจิกายน  2548</t>
  </si>
  <si>
    <t>ณ วันที่  30 พฤศจิกายน 2548</t>
  </si>
  <si>
    <t>พฤศจิกายน 2548</t>
  </si>
  <si>
    <t>วันที่เผยแพร่  :  28 ธันวาคม  2548</t>
  </si>
  <si>
    <t>ธันวาคม  2548</t>
  </si>
  <si>
    <t>บริษัทหลักทรัพย์จัดการกองทุน ยูโอบี (ไทย) จำกัด</t>
  </si>
  <si>
    <t>วันที่เผยแพร่  :  30  มกราคม  2549</t>
  </si>
  <si>
    <t>ณ วันที่  31  ธันวาคม  2548</t>
  </si>
</sst>
</file>

<file path=xl/styles.xml><?xml version="1.0" encoding="utf-8"?>
<styleSheet xmlns="http://schemas.openxmlformats.org/spreadsheetml/2006/main">
  <numFmts count="8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\t&quot;฿&quot;#,##0_);\(\t&quot;฿&quot;#,##0\)"/>
    <numFmt numFmtId="195" formatCode="\t&quot;฿&quot;#,##0_);[Red]\(\t&quot;฿&quot;#,##0\)"/>
    <numFmt numFmtId="196" formatCode="\t&quot;฿&quot;#,##0.00_);\(\t&quot;฿&quot;#,##0.00\)"/>
    <numFmt numFmtId="197" formatCode="\t&quot;฿&quot;#,##0.00_);[Red]\(\t&quot;฿&quot;#,##0.00\)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_-* #,##0_-;\-* #,##0_-;_-* &quot;-&quot;??_-;_-@_-"/>
    <numFmt numFmtId="202" formatCode="0.0000"/>
    <numFmt numFmtId="203" formatCode="0.000"/>
    <numFmt numFmtId="204" formatCode="0.0"/>
    <numFmt numFmtId="205" formatCode="#,##0.00_ ;\-#,##0.00\ "/>
    <numFmt numFmtId="206" formatCode="0.00_ ;[Red]\-0.00\ "/>
    <numFmt numFmtId="207" formatCode="#,##0.00_ ;[Red]\-#,##0.00\ "/>
    <numFmt numFmtId="208" formatCode="_-[$$-C09]* #,##0.00_-;\-[$$-C09]* #,##0.00_-;_-[$$-C09]* &quot;-&quot;??_-;_-@_-"/>
    <numFmt numFmtId="209" formatCode="#,##0.00;[Red]\(#,##0.00\)"/>
    <numFmt numFmtId="210" formatCode="#,##0.000_);[Red]\(#,##0.000\)"/>
    <numFmt numFmtId="211" formatCode="\t&quot;฿&quot;#,##0.00_);[Red]\(#,##0.00\)"/>
    <numFmt numFmtId="212" formatCode="&quot;฿&quot;#,##0.00;[Red]\-#,##0.00"/>
    <numFmt numFmtId="213" formatCode="#,##0.0_);[Red]\(#,##0.0\)"/>
    <numFmt numFmtId="214" formatCode="0.00000000"/>
    <numFmt numFmtId="215" formatCode="#,##0.00_ ;[Red]\(#,##0.00\)"/>
    <numFmt numFmtId="216" formatCode="#,##0_);[Red]\(#,##0\)"/>
    <numFmt numFmtId="217" formatCode="#,##0.00_);[Red]\(#,##0.00\)"/>
    <numFmt numFmtId="218" formatCode="t&quot;฿&quot;#,##0.00_);[Red]\(#,##0.00\)"/>
    <numFmt numFmtId="219" formatCode="#,##0.0000_);[Red]\(#,##0.0000\)"/>
    <numFmt numFmtId="220" formatCode="#,##0.0_ ;[Red]\-#,##0.0\ "/>
    <numFmt numFmtId="221" formatCode="#,##0_ ;[Red]\-#,##0\ "/>
    <numFmt numFmtId="222" formatCode="_-* #,##0.00_-;\-* #,##0.00_-;_-* &quot;&quot;??_-;_-@_-"/>
    <numFmt numFmtId="223" formatCode="ดดดด\ yy"/>
    <numFmt numFmtId="224" formatCode="0.00000"/>
    <numFmt numFmtId="225" formatCode="_-* #,##0.000_-;\-* #,##0.000_-;_-* &quot;&quot;??_-;_-@_-"/>
    <numFmt numFmtId="226" formatCode="_-* #,##0.0000_-;\-* #,##0.0000_-;_-* &quot;&quot;??_-;_-@_-"/>
    <numFmt numFmtId="227" formatCode="_-* #,##0.00000_-;\-* #,##0.00000_-;_-* &quot;&quot;??_-;_-@_-"/>
    <numFmt numFmtId="228" formatCode="_-* #,##0.000000_-;\-* #,##0.000000_-;_-* &quot;&quot;??_-;_-@_-"/>
    <numFmt numFmtId="229" formatCode="_-* #,##0.0000000_-;\-* #,##0.0000000_-;_-* &quot;&quot;??_-;_-@_-"/>
    <numFmt numFmtId="230" formatCode="_-* #,##0.00000000_-;\-* #,##0.00000000_-;_-* &quot;&quot;??_-;_-@_-"/>
    <numFmt numFmtId="231" formatCode="_-* #,##0.000000000_-;\-* #,##0.000000000_-;_-* &quot;&quot;??_-;_-@_-"/>
    <numFmt numFmtId="232" formatCode="_*\ #,##0.000000000_-;\-* #,##0.000000000_-;_-* &quot;&quot;??_-;_-@_-"/>
    <numFmt numFmtId="233" formatCode="_-* #,##0.000000000_-;\-* #,##0.000000000_-;_-* &quot;&quot;??_-"/>
    <numFmt numFmtId="234" formatCode="_-* #,##0.00000_-;\-* #,##0.00000_-;_-* &quot;-&quot;??_-;_-@_-"/>
    <numFmt numFmtId="235" formatCode="_-* #,##0.000000_-;\-* #,##0.000000_-;_-* &quot;-&quot;??_-;_-@_-"/>
    <numFmt numFmtId="236" formatCode="_-* #,##0.0000000_-;\-* #,##0.0000000_-;_-* &quot;-&quot;??_-;_-@_-"/>
    <numFmt numFmtId="237" formatCode="_-* #,##0.00000000_-;\-* #,##0.00000000_-;_-* &quot;-&quot;??_-;_-@_-"/>
    <numFmt numFmtId="238" formatCode="_-* #,##0.000000000_-;\-* #,##0.000000000_-;_-* &quot;-&quot;??_-;_-@_-"/>
    <numFmt numFmtId="239" formatCode="0.0000000"/>
    <numFmt numFmtId="240" formatCode="0.000000"/>
    <numFmt numFmtId="241" formatCode="[Red]\-#,##0.00"/>
    <numFmt numFmtId="242" formatCode="#,###.00\);[Red]\(#,##0\)"/>
    <numFmt numFmtId="243" formatCode="\t&quot;฿&quot;#,##0_);[Red]\(#,##0.00\)"/>
    <numFmt numFmtId="244" formatCode="#,###.00;[Red]\(#,###.00\)"/>
    <numFmt numFmtId="245" formatCode="#,##0.000;[Red]\-#,##0.000"/>
    <numFmt numFmtId="246" formatCode="#,##0.00;[Red]#,##0.00"/>
    <numFmt numFmtId="247" formatCode="#,##0.000_ ;[Red]\-#,##0.000\ "/>
    <numFmt numFmtId="248" formatCode="#,##0.0000_ ;[Red]\-#,##0.0000\ "/>
    <numFmt numFmtId="249" formatCode="#,##0.00000_ ;[Red]\-#,##0.00000\ "/>
    <numFmt numFmtId="250" formatCode="#,##0.000000_ ;[Red]\-#,##0.000000\ "/>
    <numFmt numFmtId="251" formatCode="#,##0.0000000_ ;[Red]\-#,##0.0000000\ "/>
    <numFmt numFmtId="252" formatCode="#,##0.00000000_ ;[Red]\-#,##0.00000000\ "/>
    <numFmt numFmtId="253" formatCode="#,##0.000000000_ ;[Red]\-#,##0.000000000\ "/>
    <numFmt numFmtId="254" formatCode="#,##0.0000000000_ ;[Red]\-#,##0.0000000000\ "/>
    <numFmt numFmtId="255" formatCode="#,##0.00000000000_ ;[Red]\-#,##0.00000000000\ "/>
    <numFmt numFmtId="256" formatCode="###,0_.00\);[Red]\(#,##0.00\)"/>
    <numFmt numFmtId="257" formatCode="###,0_.00;[Red]\(#,##0.00\)"/>
  </numFmts>
  <fonts count="13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8"/>
      <name val="FreesiaUPC"/>
      <family val="2"/>
    </font>
    <font>
      <sz val="14"/>
      <name val="FreesiaUPC"/>
      <family val="2"/>
    </font>
    <font>
      <sz val="14"/>
      <color indexed="53"/>
      <name val="FreesiaUPC"/>
      <family val="2"/>
    </font>
    <font>
      <b/>
      <sz val="14"/>
      <name val="FreesiaUPC"/>
      <family val="2"/>
    </font>
    <font>
      <b/>
      <sz val="14"/>
      <color indexed="53"/>
      <name val="FreesiaUPC"/>
      <family val="2"/>
    </font>
    <font>
      <sz val="15"/>
      <name val="FreesiaUPC"/>
      <family val="2"/>
    </font>
    <font>
      <sz val="15"/>
      <color indexed="53"/>
      <name val="FreesiaUPC"/>
      <family val="2"/>
    </font>
    <font>
      <b/>
      <sz val="16"/>
      <name val="FreesiaUPC"/>
      <family val="2"/>
    </font>
    <font>
      <b/>
      <sz val="15"/>
      <name val="FreesiaUPC"/>
      <family val="2"/>
    </font>
    <font>
      <b/>
      <sz val="15"/>
      <color indexed="53"/>
      <name val="FreesiaUPC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3" fontId="4" fillId="0" borderId="0" xfId="15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 quotePrefix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01" fontId="6" fillId="0" borderId="9" xfId="15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3" fontId="6" fillId="0" borderId="10" xfId="15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Fill="1" applyBorder="1" applyAlignment="1" quotePrefix="1">
      <alignment horizontal="right"/>
    </xf>
    <xf numFmtId="0" fontId="4" fillId="0" borderId="13" xfId="0" applyFont="1" applyFill="1" applyBorder="1" applyAlignment="1">
      <alignment/>
    </xf>
    <xf numFmtId="201" fontId="8" fillId="0" borderId="14" xfId="15" applyNumberFormat="1" applyFont="1" applyFill="1" applyBorder="1" applyAlignment="1">
      <alignment/>
    </xf>
    <xf numFmtId="43" fontId="9" fillId="0" borderId="14" xfId="15" applyNumberFormat="1" applyFont="1" applyFill="1" applyBorder="1" applyAlignment="1">
      <alignment/>
    </xf>
    <xf numFmtId="43" fontId="8" fillId="0" borderId="14" xfId="15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15" fontId="8" fillId="0" borderId="14" xfId="15" applyNumberFormat="1" applyFont="1" applyFill="1" applyBorder="1" applyAlignment="1">
      <alignment/>
    </xf>
    <xf numFmtId="215" fontId="8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 quotePrefix="1">
      <alignment horizontal="right"/>
    </xf>
    <xf numFmtId="0" fontId="4" fillId="0" borderId="17" xfId="0" applyFont="1" applyFill="1" applyBorder="1" applyAlignment="1">
      <alignment/>
    </xf>
    <xf numFmtId="201" fontId="8" fillId="0" borderId="18" xfId="15" applyNumberFormat="1" applyFont="1" applyFill="1" applyBorder="1" applyAlignment="1">
      <alignment/>
    </xf>
    <xf numFmtId="43" fontId="9" fillId="0" borderId="18" xfId="15" applyNumberFormat="1" applyFont="1" applyFill="1" applyBorder="1" applyAlignment="1">
      <alignment/>
    </xf>
    <xf numFmtId="43" fontId="8" fillId="0" borderId="18" xfId="15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15" fontId="8" fillId="0" borderId="18" xfId="15" applyNumberFormat="1" applyFont="1" applyFill="1" applyBorder="1" applyAlignment="1">
      <alignment/>
    </xf>
    <xf numFmtId="215" fontId="8" fillId="0" borderId="19" xfId="0" applyNumberFormat="1" applyFont="1" applyFill="1" applyBorder="1" applyAlignment="1">
      <alignment/>
    </xf>
    <xf numFmtId="201" fontId="8" fillId="0" borderId="20" xfId="15" applyNumberFormat="1" applyFont="1" applyFill="1" applyBorder="1" applyAlignment="1">
      <alignment/>
    </xf>
    <xf numFmtId="43" fontId="9" fillId="0" borderId="20" xfId="15" applyNumberFormat="1" applyFont="1" applyFill="1" applyBorder="1" applyAlignment="1">
      <alignment/>
    </xf>
    <xf numFmtId="43" fontId="8" fillId="0" borderId="20" xfId="15" applyFont="1" applyFill="1" applyBorder="1" applyAlignment="1">
      <alignment/>
    </xf>
    <xf numFmtId="0" fontId="4" fillId="0" borderId="0" xfId="0" applyFont="1" applyFill="1" applyBorder="1" applyAlignment="1">
      <alignment/>
    </xf>
    <xf numFmtId="201" fontId="11" fillId="0" borderId="9" xfId="15" applyNumberFormat="1" applyFont="1" applyFill="1" applyBorder="1" applyAlignment="1">
      <alignment/>
    </xf>
    <xf numFmtId="43" fontId="12" fillId="0" borderId="9" xfId="15" applyFont="1" applyFill="1" applyBorder="1" applyAlignment="1">
      <alignment/>
    </xf>
    <xf numFmtId="43" fontId="11" fillId="0" borderId="9" xfId="15" applyFont="1" applyFill="1" applyBorder="1" applyAlignment="1">
      <alignment/>
    </xf>
    <xf numFmtId="215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2" fontId="4" fillId="0" borderId="0" xfId="15" applyNumberFormat="1" applyFont="1" applyAlignment="1">
      <alignment/>
    </xf>
    <xf numFmtId="201" fontId="4" fillId="0" borderId="0" xfId="15" applyNumberFormat="1" applyFont="1" applyAlignment="1">
      <alignment/>
    </xf>
    <xf numFmtId="0" fontId="4" fillId="0" borderId="21" xfId="0" applyFont="1" applyFill="1" applyBorder="1" applyAlignment="1" quotePrefix="1">
      <alignment horizontal="right"/>
    </xf>
    <xf numFmtId="2" fontId="8" fillId="0" borderId="22" xfId="0" applyNumberFormat="1" applyFont="1" applyFill="1" applyBorder="1" applyAlignment="1">
      <alignment/>
    </xf>
    <xf numFmtId="43" fontId="9" fillId="0" borderId="22" xfId="15" applyNumberFormat="1" applyFont="1" applyFill="1" applyBorder="1" applyAlignment="1">
      <alignment/>
    </xf>
    <xf numFmtId="43" fontId="8" fillId="0" borderId="22" xfId="15" applyFont="1" applyFill="1" applyBorder="1" applyAlignment="1">
      <alignment/>
    </xf>
    <xf numFmtId="215" fontId="8" fillId="0" borderId="22" xfId="15" applyNumberFormat="1" applyFont="1" applyFill="1" applyBorder="1" applyAlignment="1">
      <alignment/>
    </xf>
    <xf numFmtId="215" fontId="8" fillId="0" borderId="23" xfId="0" applyNumberFormat="1" applyFont="1" applyFill="1" applyBorder="1" applyAlignment="1">
      <alignment/>
    </xf>
    <xf numFmtId="43" fontId="11" fillId="0" borderId="10" xfId="15" applyFont="1" applyFill="1" applyBorder="1" applyAlignment="1">
      <alignment/>
    </xf>
    <xf numFmtId="43" fontId="12" fillId="0" borderId="10" xfId="15" applyFont="1" applyFill="1" applyBorder="1" applyAlignment="1">
      <alignment/>
    </xf>
    <xf numFmtId="215" fontId="11" fillId="0" borderId="10" xfId="15" applyNumberFormat="1" applyFont="1" applyFill="1" applyBorder="1" applyAlignment="1">
      <alignment/>
    </xf>
    <xf numFmtId="215" fontId="11" fillId="0" borderId="11" xfId="15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0" fillId="0" borderId="24" xfId="0" applyBorder="1" applyAlignment="1">
      <alignment/>
    </xf>
    <xf numFmtId="0" fontId="10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" xfId="0" applyBorder="1" applyAlignment="1">
      <alignment/>
    </xf>
    <xf numFmtId="17" fontId="6" fillId="0" borderId="6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17" fontId="6" fillId="0" borderId="6" xfId="0" applyNumberFormat="1" applyFont="1" applyBorder="1" applyAlignment="1" quotePrefix="1">
      <alignment horizontal="center"/>
    </xf>
    <xf numFmtId="0" fontId="3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SheetLayoutView="75" workbookViewId="0" topLeftCell="A1">
      <selection activeCell="B14" sqref="B14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3.7109375" style="1" customWidth="1"/>
    <col min="5" max="5" width="9.42187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4" customHeight="1">
      <c r="A2" s="57" t="s">
        <v>55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4" t="s">
        <v>2</v>
      </c>
      <c r="H4" s="66"/>
      <c r="I4" s="8" t="s">
        <v>2</v>
      </c>
      <c r="J4" s="64" t="s">
        <v>2</v>
      </c>
      <c r="K4" s="66"/>
      <c r="L4" s="64" t="s">
        <v>2</v>
      </c>
      <c r="M4" s="65"/>
    </row>
    <row r="5" spans="1:13" ht="21.75" customHeight="1">
      <c r="A5" s="58" t="s">
        <v>3</v>
      </c>
      <c r="B5" s="59"/>
      <c r="C5" s="9" t="s">
        <v>4</v>
      </c>
      <c r="D5" s="9" t="s">
        <v>5</v>
      </c>
      <c r="E5" s="9" t="s">
        <v>6</v>
      </c>
      <c r="F5" s="10" t="s">
        <v>56</v>
      </c>
      <c r="G5" s="67" t="str">
        <f>F5</f>
        <v>ธันวาคม 2547</v>
      </c>
      <c r="H5" s="68"/>
      <c r="I5" s="10" t="s">
        <v>54</v>
      </c>
      <c r="J5" s="69" t="str">
        <f>I5</f>
        <v>พฤศจิกายน 2547</v>
      </c>
      <c r="K5" s="68"/>
      <c r="L5" s="62" t="s">
        <v>7</v>
      </c>
      <c r="M5" s="63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7" customFormat="1" ht="21">
      <c r="A7" s="19" t="s">
        <v>12</v>
      </c>
      <c r="B7" s="20" t="s">
        <v>13</v>
      </c>
      <c r="C7" s="21">
        <v>29</v>
      </c>
      <c r="D7" s="21">
        <v>84086</v>
      </c>
      <c r="E7" s="21">
        <v>186</v>
      </c>
      <c r="F7" s="22">
        <v>52850758.21771</v>
      </c>
      <c r="G7" s="23">
        <v>52850.758217710005</v>
      </c>
      <c r="H7" s="24">
        <v>17.30189382064146</v>
      </c>
      <c r="I7" s="22">
        <v>51911942.98803</v>
      </c>
      <c r="J7" s="23">
        <v>51911.94298803</v>
      </c>
      <c r="K7" s="24">
        <v>17.324145540730612</v>
      </c>
      <c r="L7" s="25">
        <f aca="true" t="shared" si="0" ref="L7:L26">G7-J7</f>
        <v>938.8152296800035</v>
      </c>
      <c r="M7" s="26">
        <f aca="true" t="shared" si="1" ref="M7:M24">L7*100/J7</f>
        <v>1.8084763845122849</v>
      </c>
    </row>
    <row r="8" spans="1:13" s="27" customFormat="1" ht="21">
      <c r="A8" s="28" t="s">
        <v>14</v>
      </c>
      <c r="B8" s="29" t="s">
        <v>15</v>
      </c>
      <c r="C8" s="30">
        <v>58</v>
      </c>
      <c r="D8" s="30">
        <v>268298</v>
      </c>
      <c r="E8" s="30">
        <v>1481</v>
      </c>
      <c r="F8" s="31">
        <v>42471283.37297</v>
      </c>
      <c r="G8" s="32">
        <v>42471.28337297</v>
      </c>
      <c r="H8" s="33">
        <v>13.90393742921295</v>
      </c>
      <c r="I8" s="31">
        <v>41496640.985360004</v>
      </c>
      <c r="J8" s="32">
        <v>41496.640985360005</v>
      </c>
      <c r="K8" s="33">
        <v>13.84833251276278</v>
      </c>
      <c r="L8" s="34">
        <f t="shared" si="0"/>
        <v>974.6423876099943</v>
      </c>
      <c r="M8" s="35">
        <f t="shared" si="1"/>
        <v>2.34872597990244</v>
      </c>
    </row>
    <row r="9" spans="1:13" s="27" customFormat="1" ht="21">
      <c r="A9" s="28" t="s">
        <v>16</v>
      </c>
      <c r="B9" s="29" t="s">
        <v>17</v>
      </c>
      <c r="C9" s="30">
        <v>39</v>
      </c>
      <c r="D9" s="30">
        <v>112450</v>
      </c>
      <c r="E9" s="30">
        <v>377</v>
      </c>
      <c r="F9" s="31">
        <v>41130387.41993</v>
      </c>
      <c r="G9" s="32">
        <v>41130.387419930004</v>
      </c>
      <c r="H9" s="33">
        <v>13.464964741092619</v>
      </c>
      <c r="I9" s="31">
        <v>40474620.97584</v>
      </c>
      <c r="J9" s="32">
        <v>40474.62097584</v>
      </c>
      <c r="K9" s="33">
        <v>13.507262185371143</v>
      </c>
      <c r="L9" s="34">
        <f t="shared" si="0"/>
        <v>655.7664440900044</v>
      </c>
      <c r="M9" s="35">
        <f t="shared" si="1"/>
        <v>1.6201916862456667</v>
      </c>
    </row>
    <row r="10" spans="1:13" s="27" customFormat="1" ht="21">
      <c r="A10" s="28" t="s">
        <v>18</v>
      </c>
      <c r="B10" s="29" t="s">
        <v>21</v>
      </c>
      <c r="C10" s="30">
        <v>85</v>
      </c>
      <c r="D10" s="30">
        <v>192781</v>
      </c>
      <c r="E10" s="30">
        <v>1046</v>
      </c>
      <c r="F10" s="31">
        <v>35694000.51615</v>
      </c>
      <c r="G10" s="32">
        <v>35694.00051615</v>
      </c>
      <c r="H10" s="33">
        <v>11.685240246135262</v>
      </c>
      <c r="I10" s="31">
        <v>34864257.07438</v>
      </c>
      <c r="J10" s="32">
        <v>34864.25707438</v>
      </c>
      <c r="K10" s="33">
        <v>11.634961609225002</v>
      </c>
      <c r="L10" s="34">
        <f t="shared" si="0"/>
        <v>829.7434417699988</v>
      </c>
      <c r="M10" s="35">
        <f t="shared" si="1"/>
        <v>2.379925778999994</v>
      </c>
    </row>
    <row r="11" spans="1:13" s="27" customFormat="1" ht="21">
      <c r="A11" s="28" t="s">
        <v>20</v>
      </c>
      <c r="B11" s="29" t="s">
        <v>19</v>
      </c>
      <c r="C11" s="30">
        <v>35</v>
      </c>
      <c r="D11" s="30">
        <v>117541</v>
      </c>
      <c r="E11" s="30">
        <v>575</v>
      </c>
      <c r="F11" s="31">
        <v>35666302.20708001</v>
      </c>
      <c r="G11" s="32">
        <v>35666.30220708001</v>
      </c>
      <c r="H11" s="33">
        <v>11.676172576745046</v>
      </c>
      <c r="I11" s="31">
        <v>35138749.71747</v>
      </c>
      <c r="J11" s="32">
        <v>35138.74971747</v>
      </c>
      <c r="K11" s="33">
        <v>11.726565780154365</v>
      </c>
      <c r="L11" s="34">
        <f t="shared" si="0"/>
        <v>527.5524896100105</v>
      </c>
      <c r="M11" s="35">
        <f t="shared" si="1"/>
        <v>1.5013410945231391</v>
      </c>
    </row>
    <row r="12" spans="1:13" s="27" customFormat="1" ht="21">
      <c r="A12" s="28" t="s">
        <v>22</v>
      </c>
      <c r="B12" s="29" t="s">
        <v>23</v>
      </c>
      <c r="C12" s="30">
        <v>40</v>
      </c>
      <c r="D12" s="30">
        <v>105658</v>
      </c>
      <c r="E12" s="30">
        <v>483</v>
      </c>
      <c r="F12" s="31">
        <v>28437131.719229996</v>
      </c>
      <c r="G12" s="32">
        <v>28437.131719229998</v>
      </c>
      <c r="H12" s="33">
        <v>9.309539733430746</v>
      </c>
      <c r="I12" s="31">
        <v>27970344.110400002</v>
      </c>
      <c r="J12" s="32">
        <v>27970.3441104</v>
      </c>
      <c r="K12" s="33">
        <v>9.33431276699889</v>
      </c>
      <c r="L12" s="34">
        <f t="shared" si="0"/>
        <v>466.7876088299963</v>
      </c>
      <c r="M12" s="35">
        <f t="shared" si="1"/>
        <v>1.6688661640613647</v>
      </c>
    </row>
    <row r="13" spans="1:13" s="27" customFormat="1" ht="21">
      <c r="A13" s="28" t="s">
        <v>24</v>
      </c>
      <c r="B13" s="29" t="s">
        <v>25</v>
      </c>
      <c r="C13" s="30">
        <v>35</v>
      </c>
      <c r="D13" s="30">
        <v>133334</v>
      </c>
      <c r="E13" s="30">
        <v>447</v>
      </c>
      <c r="F13" s="31">
        <v>14675738.19046</v>
      </c>
      <c r="G13" s="32">
        <v>14675.73819046</v>
      </c>
      <c r="H13" s="33">
        <v>4.804435593239705</v>
      </c>
      <c r="I13" s="31">
        <v>14323741.745699998</v>
      </c>
      <c r="J13" s="32">
        <v>14323.741745699997</v>
      </c>
      <c r="K13" s="33">
        <v>4.780144460159464</v>
      </c>
      <c r="L13" s="34">
        <f t="shared" si="0"/>
        <v>351.9964447600032</v>
      </c>
      <c r="M13" s="35">
        <f t="shared" si="1"/>
        <v>2.457433616224426</v>
      </c>
    </row>
    <row r="14" spans="1:13" s="27" customFormat="1" ht="21">
      <c r="A14" s="28" t="s">
        <v>26</v>
      </c>
      <c r="B14" s="29" t="s">
        <v>53</v>
      </c>
      <c r="C14" s="30">
        <v>89</v>
      </c>
      <c r="D14" s="30">
        <v>92748</v>
      </c>
      <c r="E14" s="30">
        <v>306</v>
      </c>
      <c r="F14" s="31">
        <v>14332779.792250002</v>
      </c>
      <c r="G14" s="32">
        <v>14332.779792250001</v>
      </c>
      <c r="H14" s="33">
        <v>4.692160386774677</v>
      </c>
      <c r="I14" s="31">
        <v>14132429.567879999</v>
      </c>
      <c r="J14" s="32">
        <v>14132.429567879999</v>
      </c>
      <c r="K14" s="33">
        <v>4.7162994213977285</v>
      </c>
      <c r="L14" s="34">
        <f t="shared" si="0"/>
        <v>200.35022437000225</v>
      </c>
      <c r="M14" s="35">
        <f t="shared" si="1"/>
        <v>1.417662995649068</v>
      </c>
    </row>
    <row r="15" spans="1:13" s="27" customFormat="1" ht="21">
      <c r="A15" s="28" t="s">
        <v>28</v>
      </c>
      <c r="B15" s="29" t="s">
        <v>29</v>
      </c>
      <c r="C15" s="30">
        <v>24</v>
      </c>
      <c r="D15" s="30">
        <v>87729</v>
      </c>
      <c r="E15" s="30">
        <v>446</v>
      </c>
      <c r="F15" s="31">
        <v>10246775.164599998</v>
      </c>
      <c r="G15" s="32">
        <v>10246.775164599998</v>
      </c>
      <c r="H15" s="33">
        <v>3.3545141428545606</v>
      </c>
      <c r="I15" s="31">
        <v>9958021.62127</v>
      </c>
      <c r="J15" s="32">
        <v>9958.02162127</v>
      </c>
      <c r="K15" s="33">
        <v>3.3232086093252664</v>
      </c>
      <c r="L15" s="34">
        <f t="shared" si="0"/>
        <v>288.75354332999814</v>
      </c>
      <c r="M15" s="35">
        <f t="shared" si="1"/>
        <v>2.8997079370989742</v>
      </c>
    </row>
    <row r="16" spans="1:13" s="27" customFormat="1" ht="21">
      <c r="A16" s="28" t="s">
        <v>30</v>
      </c>
      <c r="B16" s="29" t="s">
        <v>33</v>
      </c>
      <c r="C16" s="30">
        <v>2</v>
      </c>
      <c r="D16" s="30">
        <v>1806</v>
      </c>
      <c r="E16" s="30">
        <v>16</v>
      </c>
      <c r="F16" s="31">
        <v>6410722.088470001</v>
      </c>
      <c r="G16" s="32">
        <v>6410.722088470001</v>
      </c>
      <c r="H16" s="33">
        <v>2.0986952056854493</v>
      </c>
      <c r="I16" s="31">
        <v>6255821.54495</v>
      </c>
      <c r="J16" s="32">
        <v>6255.82154495</v>
      </c>
      <c r="K16" s="33">
        <v>2.087703843921655</v>
      </c>
      <c r="L16" s="34">
        <f t="shared" si="0"/>
        <v>154.9005435200006</v>
      </c>
      <c r="M16" s="35">
        <f t="shared" si="1"/>
        <v>2.4761023377504072</v>
      </c>
    </row>
    <row r="17" spans="1:13" s="27" customFormat="1" ht="21">
      <c r="A17" s="28" t="s">
        <v>32</v>
      </c>
      <c r="B17" s="29" t="s">
        <v>35</v>
      </c>
      <c r="C17" s="30">
        <v>3</v>
      </c>
      <c r="D17" s="30">
        <v>11348</v>
      </c>
      <c r="E17" s="30">
        <v>13</v>
      </c>
      <c r="F17" s="31">
        <v>5561002.42676</v>
      </c>
      <c r="G17" s="32">
        <v>5561.00242676</v>
      </c>
      <c r="H17" s="33">
        <v>1.820520211418454</v>
      </c>
      <c r="I17" s="31">
        <v>5457454.80935</v>
      </c>
      <c r="J17" s="32">
        <v>5457.45480935</v>
      </c>
      <c r="K17" s="33">
        <v>1.8212714831525427</v>
      </c>
      <c r="L17" s="34">
        <f t="shared" si="0"/>
        <v>103.54761741000038</v>
      </c>
      <c r="M17" s="35">
        <f t="shared" si="1"/>
        <v>1.8973609682043933</v>
      </c>
    </row>
    <row r="18" spans="1:13" s="27" customFormat="1" ht="21">
      <c r="A18" s="28" t="s">
        <v>34</v>
      </c>
      <c r="B18" s="29" t="s">
        <v>37</v>
      </c>
      <c r="C18" s="30">
        <v>44</v>
      </c>
      <c r="D18" s="30">
        <v>48730</v>
      </c>
      <c r="E18" s="30">
        <v>373</v>
      </c>
      <c r="F18" s="31">
        <v>4083829.0613</v>
      </c>
      <c r="G18" s="32">
        <v>4083.8290613000004</v>
      </c>
      <c r="H18" s="33">
        <v>1.336934022955708</v>
      </c>
      <c r="I18" s="31">
        <v>3989256.1873000003</v>
      </c>
      <c r="J18" s="32">
        <v>3989.2561873000004</v>
      </c>
      <c r="K18" s="33">
        <v>1.3313016390848824</v>
      </c>
      <c r="L18" s="34">
        <f t="shared" si="0"/>
        <v>94.57287399999996</v>
      </c>
      <c r="M18" s="35">
        <f t="shared" si="1"/>
        <v>2.370689410749741</v>
      </c>
    </row>
    <row r="19" spans="1:13" s="27" customFormat="1" ht="21">
      <c r="A19" s="28" t="s">
        <v>36</v>
      </c>
      <c r="B19" s="29" t="s">
        <v>31</v>
      </c>
      <c r="C19" s="30">
        <v>10</v>
      </c>
      <c r="D19" s="30">
        <v>21055</v>
      </c>
      <c r="E19" s="30">
        <v>138</v>
      </c>
      <c r="F19" s="31">
        <v>3962383.56808</v>
      </c>
      <c r="G19" s="32">
        <v>3962.3835680800003</v>
      </c>
      <c r="H19" s="33">
        <v>1.2971760876006055</v>
      </c>
      <c r="I19" s="31">
        <v>3863765.71695</v>
      </c>
      <c r="J19" s="32">
        <v>3863.76571695</v>
      </c>
      <c r="K19" s="33">
        <v>1.2894227370985045</v>
      </c>
      <c r="L19" s="34">
        <f t="shared" si="0"/>
        <v>98.61785113000042</v>
      </c>
      <c r="M19" s="35">
        <f t="shared" si="1"/>
        <v>2.5523765764930464</v>
      </c>
    </row>
    <row r="20" spans="1:13" s="27" customFormat="1" ht="21">
      <c r="A20" s="28" t="s">
        <v>38</v>
      </c>
      <c r="B20" s="29" t="s">
        <v>39</v>
      </c>
      <c r="C20" s="30">
        <v>29</v>
      </c>
      <c r="D20" s="30">
        <v>31955</v>
      </c>
      <c r="E20" s="30">
        <v>209</v>
      </c>
      <c r="F20" s="31">
        <v>3931256.7960799993</v>
      </c>
      <c r="G20" s="32">
        <v>3931.2567960799993</v>
      </c>
      <c r="H20" s="33">
        <v>1.2869860331475578</v>
      </c>
      <c r="I20" s="31">
        <v>3851714.3382800003</v>
      </c>
      <c r="J20" s="32">
        <v>3851.7143382800004</v>
      </c>
      <c r="K20" s="33">
        <v>1.2854009296679163</v>
      </c>
      <c r="L20" s="34">
        <f t="shared" si="0"/>
        <v>79.54245779999883</v>
      </c>
      <c r="M20" s="35">
        <f t="shared" si="1"/>
        <v>2.0651183035426985</v>
      </c>
    </row>
    <row r="21" spans="1:13" s="27" customFormat="1" ht="21">
      <c r="A21" s="28" t="s">
        <v>40</v>
      </c>
      <c r="B21" s="29" t="s">
        <v>41</v>
      </c>
      <c r="C21" s="30">
        <v>10</v>
      </c>
      <c r="D21" s="30">
        <v>177428</v>
      </c>
      <c r="E21" s="30">
        <v>52</v>
      </c>
      <c r="F21" s="31">
        <v>3219755.0757699995</v>
      </c>
      <c r="G21" s="32">
        <v>3219.7550757699996</v>
      </c>
      <c r="H21" s="33">
        <v>1.054059815376055</v>
      </c>
      <c r="I21" s="31">
        <v>3154052.7806800003</v>
      </c>
      <c r="J21" s="32">
        <v>3154.0527806800005</v>
      </c>
      <c r="K21" s="33">
        <v>1.0525760792318206</v>
      </c>
      <c r="L21" s="34">
        <f t="shared" si="0"/>
        <v>65.7022950899991</v>
      </c>
      <c r="M21" s="35">
        <f t="shared" si="1"/>
        <v>2.083107026377471</v>
      </c>
    </row>
    <row r="22" spans="1:13" s="27" customFormat="1" ht="21">
      <c r="A22" s="28" t="s">
        <v>42</v>
      </c>
      <c r="B22" s="29" t="s">
        <v>43</v>
      </c>
      <c r="C22" s="30">
        <v>23</v>
      </c>
      <c r="D22" s="30">
        <v>21118</v>
      </c>
      <c r="E22" s="30">
        <v>186</v>
      </c>
      <c r="F22" s="31">
        <v>2262027.28673</v>
      </c>
      <c r="G22" s="32">
        <v>2262.02728673</v>
      </c>
      <c r="H22" s="33">
        <v>0.7405259121009439</v>
      </c>
      <c r="I22" s="31">
        <v>2274711.0204100003</v>
      </c>
      <c r="J22" s="32">
        <v>2274.7110204100004</v>
      </c>
      <c r="K22" s="33">
        <v>0.7591205898375517</v>
      </c>
      <c r="L22" s="34">
        <f t="shared" si="0"/>
        <v>-12.683733680000387</v>
      </c>
      <c r="M22" s="35">
        <f t="shared" si="1"/>
        <v>-0.5575975834378397</v>
      </c>
    </row>
    <row r="23" spans="1:13" s="27" customFormat="1" ht="21">
      <c r="A23" s="28" t="s">
        <v>44</v>
      </c>
      <c r="B23" s="29" t="s">
        <v>45</v>
      </c>
      <c r="C23" s="30">
        <v>1</v>
      </c>
      <c r="D23" s="30">
        <v>10323</v>
      </c>
      <c r="E23" s="30">
        <v>1</v>
      </c>
      <c r="F23" s="31">
        <v>336727.72157</v>
      </c>
      <c r="G23" s="32">
        <v>336.72772156999997</v>
      </c>
      <c r="H23" s="33">
        <v>0.11023545321850067</v>
      </c>
      <c r="I23" s="31">
        <v>327542.65241000004</v>
      </c>
      <c r="J23" s="32">
        <v>327.54265241</v>
      </c>
      <c r="K23" s="33">
        <v>0.10930811398171317</v>
      </c>
      <c r="L23" s="34">
        <f t="shared" si="0"/>
        <v>9.185069159999955</v>
      </c>
      <c r="M23" s="35">
        <f t="shared" si="1"/>
        <v>2.804236056714405</v>
      </c>
    </row>
    <row r="24" spans="1:13" s="27" customFormat="1" ht="21">
      <c r="A24" s="28" t="s">
        <v>46</v>
      </c>
      <c r="B24" s="29" t="s">
        <v>47</v>
      </c>
      <c r="C24" s="30">
        <v>2</v>
      </c>
      <c r="D24" s="30">
        <v>572</v>
      </c>
      <c r="E24" s="30">
        <v>3</v>
      </c>
      <c r="F24" s="31">
        <v>189412.84378000002</v>
      </c>
      <c r="G24" s="32">
        <v>189.41284378000003</v>
      </c>
      <c r="H24" s="33">
        <v>0.0620085883696771</v>
      </c>
      <c r="I24" s="31">
        <v>205745.33609</v>
      </c>
      <c r="J24" s="32">
        <v>205.74533609</v>
      </c>
      <c r="K24" s="33">
        <v>0.06866169789814215</v>
      </c>
      <c r="L24" s="34">
        <f t="shared" si="0"/>
        <v>-16.332492309999964</v>
      </c>
      <c r="M24" s="35">
        <f t="shared" si="1"/>
        <v>-7.9382077962902535</v>
      </c>
    </row>
    <row r="25" spans="1:13" s="39" customFormat="1" ht="21" hidden="1">
      <c r="A25" s="28" t="s">
        <v>48</v>
      </c>
      <c r="B25" s="29" t="s">
        <v>27</v>
      </c>
      <c r="C25" s="30">
        <v>0</v>
      </c>
      <c r="D25" s="30">
        <v>0</v>
      </c>
      <c r="E25" s="30">
        <v>0</v>
      </c>
      <c r="F25" s="31">
        <v>0</v>
      </c>
      <c r="G25" s="32">
        <v>0</v>
      </c>
      <c r="H25" s="33">
        <v>0</v>
      </c>
      <c r="I25" s="31">
        <v>0</v>
      </c>
      <c r="J25" s="32">
        <v>0</v>
      </c>
      <c r="K25" s="33">
        <v>0</v>
      </c>
      <c r="L25" s="34">
        <f t="shared" si="0"/>
        <v>0</v>
      </c>
      <c r="M25" s="35">
        <v>0</v>
      </c>
    </row>
    <row r="26" spans="1:13" s="39" customFormat="1" ht="21">
      <c r="A26" s="47" t="s">
        <v>48</v>
      </c>
      <c r="B26" s="29" t="s">
        <v>49</v>
      </c>
      <c r="C26" s="36">
        <v>0</v>
      </c>
      <c r="D26" s="36">
        <v>0</v>
      </c>
      <c r="E26" s="36">
        <v>0</v>
      </c>
      <c r="F26" s="37">
        <v>0</v>
      </c>
      <c r="G26" s="38">
        <v>0</v>
      </c>
      <c r="H26" s="48">
        <v>0</v>
      </c>
      <c r="I26" s="49">
        <v>0</v>
      </c>
      <c r="J26" s="50">
        <v>0</v>
      </c>
      <c r="K26" s="48">
        <v>0</v>
      </c>
      <c r="L26" s="51">
        <f t="shared" si="0"/>
        <v>0</v>
      </c>
      <c r="M26" s="52">
        <v>0</v>
      </c>
    </row>
    <row r="27" spans="1:14" s="27" customFormat="1" ht="23.25" customHeight="1" thickBot="1">
      <c r="A27" s="60" t="s">
        <v>50</v>
      </c>
      <c r="B27" s="61"/>
      <c r="C27" s="40">
        <f aca="true" t="shared" si="2" ref="C27:L27">SUM(C7:C26)</f>
        <v>558</v>
      </c>
      <c r="D27" s="40">
        <f t="shared" si="2"/>
        <v>1518960</v>
      </c>
      <c r="E27" s="40">
        <f t="shared" si="2"/>
        <v>6338</v>
      </c>
      <c r="F27" s="41">
        <f t="shared" si="2"/>
        <v>305462273.46892</v>
      </c>
      <c r="G27" s="42">
        <f t="shared" si="2"/>
        <v>305462.2734689201</v>
      </c>
      <c r="H27" s="53">
        <f t="shared" si="2"/>
        <v>99.99999999999996</v>
      </c>
      <c r="I27" s="54">
        <f t="shared" si="2"/>
        <v>299650813.17275006</v>
      </c>
      <c r="J27" s="53">
        <f t="shared" si="2"/>
        <v>299650.81317275006</v>
      </c>
      <c r="K27" s="53">
        <f t="shared" si="2"/>
        <v>99.99999999999997</v>
      </c>
      <c r="L27" s="55">
        <f t="shared" si="2"/>
        <v>5811.460296170011</v>
      </c>
      <c r="M27" s="56">
        <f>L27*100/J27</f>
        <v>1.939410821094511</v>
      </c>
      <c r="N27" s="43"/>
    </row>
    <row r="28" ht="6" customHeight="1"/>
    <row r="29" spans="2:10" ht="21">
      <c r="B29" s="44" t="s">
        <v>51</v>
      </c>
      <c r="J29" s="45"/>
    </row>
    <row r="30" spans="2:12" ht="21">
      <c r="B30" s="44" t="s">
        <v>52</v>
      </c>
      <c r="D30" s="46"/>
      <c r="F30" s="46"/>
      <c r="G30" s="1"/>
      <c r="H30" s="46"/>
      <c r="I30" s="1"/>
      <c r="J30" s="46"/>
      <c r="L30" s="46"/>
    </row>
    <row r="31" spans="2:10" ht="21">
      <c r="B31" s="44" t="s">
        <v>57</v>
      </c>
      <c r="F31" s="1"/>
      <c r="G31" s="1"/>
      <c r="I31" s="1"/>
      <c r="J31" s="1"/>
    </row>
    <row r="32" spans="6:10" ht="20.25"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  <row r="44" spans="6:10" ht="20.25">
      <c r="F44" s="1"/>
      <c r="G44" s="1"/>
      <c r="I44" s="1"/>
      <c r="J44" s="1"/>
    </row>
  </sheetData>
  <mergeCells count="10">
    <mergeCell ref="A2:M2"/>
    <mergeCell ref="A1:M1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4330708661417323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75" zoomScaleNormal="75" zoomScaleSheetLayoutView="75" workbookViewId="0" topLeftCell="A1">
      <selection activeCell="A1" sqref="A1:M1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bestFit="1" customWidth="1"/>
    <col min="5" max="5" width="9.42187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6.25">
      <c r="A2" s="70" t="s">
        <v>86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4" t="s">
        <v>2</v>
      </c>
      <c r="H4" s="66"/>
      <c r="I4" s="8" t="s">
        <v>2</v>
      </c>
      <c r="J4" s="64" t="s">
        <v>2</v>
      </c>
      <c r="K4" s="66"/>
      <c r="L4" s="64" t="s">
        <v>2</v>
      </c>
      <c r="M4" s="65"/>
    </row>
    <row r="5" spans="1:13" ht="21.75" customHeight="1">
      <c r="A5" s="58" t="s">
        <v>3</v>
      </c>
      <c r="B5" s="59"/>
      <c r="C5" s="9" t="s">
        <v>4</v>
      </c>
      <c r="D5" s="9" t="s">
        <v>5</v>
      </c>
      <c r="E5" s="9" t="s">
        <v>6</v>
      </c>
      <c r="F5" s="10" t="s">
        <v>87</v>
      </c>
      <c r="G5" s="67" t="str">
        <f>F5</f>
        <v>กันยายน 2548</v>
      </c>
      <c r="H5" s="68"/>
      <c r="I5" s="10" t="s">
        <v>82</v>
      </c>
      <c r="J5" s="67" t="str">
        <f>I5</f>
        <v>สิงหาคม 2548</v>
      </c>
      <c r="K5" s="68"/>
      <c r="L5" s="62" t="s">
        <v>7</v>
      </c>
      <c r="M5" s="63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7" customFormat="1" ht="21">
      <c r="A7" s="19" t="s">
        <v>12</v>
      </c>
      <c r="B7" s="20" t="s">
        <v>13</v>
      </c>
      <c r="C7" s="21">
        <v>31</v>
      </c>
      <c r="D7" s="21">
        <v>102153</v>
      </c>
      <c r="E7" s="21">
        <v>201</v>
      </c>
      <c r="F7" s="22">
        <v>64670154.75874</v>
      </c>
      <c r="G7" s="23">
        <v>64670.15475874</v>
      </c>
      <c r="H7" s="24">
        <v>19.579827065205233</v>
      </c>
      <c r="I7" s="22">
        <v>63493809.18296</v>
      </c>
      <c r="J7" s="23">
        <v>63493.80918296</v>
      </c>
      <c r="K7" s="24">
        <v>19.489948893516015</v>
      </c>
      <c r="L7" s="25">
        <v>1176.3455757799966</v>
      </c>
      <c r="M7" s="35">
        <v>1.8526933427325314</v>
      </c>
    </row>
    <row r="8" spans="1:13" s="27" customFormat="1" ht="21">
      <c r="A8" s="28" t="s">
        <v>14</v>
      </c>
      <c r="B8" s="29" t="s">
        <v>15</v>
      </c>
      <c r="C8" s="30">
        <v>58</v>
      </c>
      <c r="D8" s="30">
        <v>287099</v>
      </c>
      <c r="E8" s="30">
        <v>1629</v>
      </c>
      <c r="F8" s="31">
        <v>49482537.803330004</v>
      </c>
      <c r="G8" s="32">
        <v>49482.53780333001</v>
      </c>
      <c r="H8" s="33">
        <v>14.98155581274132</v>
      </c>
      <c r="I8" s="31">
        <v>48641346.03917</v>
      </c>
      <c r="J8" s="32">
        <v>48641.34603917</v>
      </c>
      <c r="K8" s="33">
        <v>14.930862718969975</v>
      </c>
      <c r="L8" s="34">
        <v>841.1917641600085</v>
      </c>
      <c r="M8" s="35">
        <v>1.7293759993455196</v>
      </c>
    </row>
    <row r="9" spans="1:13" s="27" customFormat="1" ht="21">
      <c r="A9" s="28" t="s">
        <v>16</v>
      </c>
      <c r="B9" s="29" t="s">
        <v>17</v>
      </c>
      <c r="C9" s="30">
        <v>40</v>
      </c>
      <c r="D9" s="30">
        <v>126201</v>
      </c>
      <c r="E9" s="30">
        <v>426</v>
      </c>
      <c r="F9" s="31">
        <v>37776295.53073</v>
      </c>
      <c r="G9" s="32">
        <v>37776.29553073</v>
      </c>
      <c r="H9" s="33">
        <v>11.437321225148553</v>
      </c>
      <c r="I9" s="31">
        <v>37393448.57622</v>
      </c>
      <c r="J9" s="32">
        <v>37393.44857622</v>
      </c>
      <c r="K9" s="33">
        <v>11.478227737176555</v>
      </c>
      <c r="L9" s="34">
        <v>382.8469545100015</v>
      </c>
      <c r="M9" s="35">
        <v>1.0238343054389194</v>
      </c>
    </row>
    <row r="10" spans="1:13" s="27" customFormat="1" ht="21">
      <c r="A10" s="28" t="s">
        <v>18</v>
      </c>
      <c r="B10" s="29" t="s">
        <v>21</v>
      </c>
      <c r="C10" s="30">
        <v>82</v>
      </c>
      <c r="D10" s="30">
        <v>204027</v>
      </c>
      <c r="E10" s="30">
        <v>1214</v>
      </c>
      <c r="F10" s="31">
        <v>33790131.81997</v>
      </c>
      <c r="G10" s="32">
        <v>33790.131819969996</v>
      </c>
      <c r="H10" s="33">
        <v>10.230452362665591</v>
      </c>
      <c r="I10" s="31">
        <v>33513840.237980004</v>
      </c>
      <c r="J10" s="32">
        <v>33513.84023798</v>
      </c>
      <c r="K10" s="33">
        <v>10.287349930156454</v>
      </c>
      <c r="L10" s="34">
        <v>276.2915819899936</v>
      </c>
      <c r="M10" s="35">
        <v>0.8244103929244208</v>
      </c>
    </row>
    <row r="11" spans="1:13" s="27" customFormat="1" ht="21">
      <c r="A11" s="28" t="s">
        <v>20</v>
      </c>
      <c r="B11" s="29" t="s">
        <v>23</v>
      </c>
      <c r="C11" s="30">
        <v>40</v>
      </c>
      <c r="D11" s="30">
        <v>109063</v>
      </c>
      <c r="E11" s="30">
        <v>519</v>
      </c>
      <c r="F11" s="31">
        <v>31804493.43847</v>
      </c>
      <c r="G11" s="32">
        <v>31804.49343847</v>
      </c>
      <c r="H11" s="33">
        <v>9.62927155107105</v>
      </c>
      <c r="I11" s="31">
        <v>31546969.661659997</v>
      </c>
      <c r="J11" s="32">
        <v>31546.969661659998</v>
      </c>
      <c r="K11" s="33">
        <v>9.683602769513191</v>
      </c>
      <c r="L11" s="34">
        <v>257.52377681000144</v>
      </c>
      <c r="M11" s="35">
        <v>0.8163185864504063</v>
      </c>
    </row>
    <row r="12" spans="1:13" s="27" customFormat="1" ht="21">
      <c r="A12" s="28" t="s">
        <v>22</v>
      </c>
      <c r="B12" s="29" t="s">
        <v>83</v>
      </c>
      <c r="C12" s="30">
        <v>34</v>
      </c>
      <c r="D12" s="30">
        <v>97541</v>
      </c>
      <c r="E12" s="30">
        <v>607</v>
      </c>
      <c r="F12" s="31">
        <v>23506647.07459</v>
      </c>
      <c r="G12" s="32">
        <v>23506.64707459</v>
      </c>
      <c r="H12" s="33">
        <v>7.116978246307386</v>
      </c>
      <c r="I12" s="31">
        <v>23220798.15608</v>
      </c>
      <c r="J12" s="32">
        <v>23220.79815608</v>
      </c>
      <c r="K12" s="33">
        <v>7.12781569025958</v>
      </c>
      <c r="L12" s="34">
        <v>285.84891851000066</v>
      </c>
      <c r="M12" s="35">
        <v>1.2310038465889495</v>
      </c>
    </row>
    <row r="13" spans="1:13" s="27" customFormat="1" ht="21">
      <c r="A13" s="28" t="s">
        <v>24</v>
      </c>
      <c r="B13" s="29" t="s">
        <v>33</v>
      </c>
      <c r="C13" s="30">
        <v>3</v>
      </c>
      <c r="D13" s="30">
        <v>27000</v>
      </c>
      <c r="E13" s="30">
        <v>25</v>
      </c>
      <c r="F13" s="31">
        <v>21790846.94902</v>
      </c>
      <c r="G13" s="32">
        <v>21790.846949019997</v>
      </c>
      <c r="H13" s="33">
        <v>6.597494879328465</v>
      </c>
      <c r="I13" s="31">
        <v>21393986.756180003</v>
      </c>
      <c r="J13" s="32">
        <v>21393.986756180002</v>
      </c>
      <c r="K13" s="33">
        <v>6.567060850058582</v>
      </c>
      <c r="L13" s="34">
        <v>396.86019283999485</v>
      </c>
      <c r="M13" s="35">
        <v>1.8550081261752456</v>
      </c>
    </row>
    <row r="14" spans="1:13" s="27" customFormat="1" ht="21">
      <c r="A14" s="28" t="s">
        <v>26</v>
      </c>
      <c r="B14" s="29" t="s">
        <v>25</v>
      </c>
      <c r="C14" s="30">
        <v>33</v>
      </c>
      <c r="D14" s="30">
        <v>139396</v>
      </c>
      <c r="E14" s="30">
        <v>480</v>
      </c>
      <c r="F14" s="31">
        <v>15736751.90323</v>
      </c>
      <c r="G14" s="32">
        <v>15736.75190323</v>
      </c>
      <c r="H14" s="33">
        <v>4.764529820328607</v>
      </c>
      <c r="I14" s="31">
        <v>15517265.648869999</v>
      </c>
      <c r="J14" s="32">
        <v>15517.26564887</v>
      </c>
      <c r="K14" s="33">
        <v>4.763152791670153</v>
      </c>
      <c r="L14" s="34">
        <v>219.4862543600011</v>
      </c>
      <c r="M14" s="35">
        <v>1.414464760265186</v>
      </c>
    </row>
    <row r="15" spans="1:13" s="27" customFormat="1" ht="21">
      <c r="A15" s="28" t="s">
        <v>28</v>
      </c>
      <c r="B15" s="29" t="s">
        <v>70</v>
      </c>
      <c r="C15" s="30">
        <v>81</v>
      </c>
      <c r="D15" s="30">
        <v>74016</v>
      </c>
      <c r="E15" s="30">
        <v>313</v>
      </c>
      <c r="F15" s="31">
        <v>13319368.49466</v>
      </c>
      <c r="G15" s="32">
        <v>13319.368494659999</v>
      </c>
      <c r="H15" s="33">
        <v>4.03263194152076</v>
      </c>
      <c r="I15" s="31">
        <v>13200929.73394</v>
      </c>
      <c r="J15" s="32">
        <v>13200.92973394</v>
      </c>
      <c r="K15" s="33">
        <v>4.052134360375325</v>
      </c>
      <c r="L15" s="34">
        <v>118.43876071999875</v>
      </c>
      <c r="M15" s="35">
        <v>0.8972001450434891</v>
      </c>
    </row>
    <row r="16" spans="1:13" s="27" customFormat="1" ht="21">
      <c r="A16" s="28" t="s">
        <v>30</v>
      </c>
      <c r="B16" s="29" t="s">
        <v>29</v>
      </c>
      <c r="C16" s="30">
        <v>25</v>
      </c>
      <c r="D16" s="30">
        <v>93950</v>
      </c>
      <c r="E16" s="30">
        <v>499</v>
      </c>
      <c r="F16" s="31">
        <v>11394516.91821</v>
      </c>
      <c r="G16" s="32">
        <v>11394.51691821</v>
      </c>
      <c r="H16" s="33">
        <v>3.4498552165588463</v>
      </c>
      <c r="I16" s="31">
        <v>11165203.43556</v>
      </c>
      <c r="J16" s="32">
        <v>11165.203435559999</v>
      </c>
      <c r="K16" s="33">
        <v>3.427251367416371</v>
      </c>
      <c r="L16" s="34">
        <v>229.31348265000088</v>
      </c>
      <c r="M16" s="35">
        <v>2.0538226999040745</v>
      </c>
    </row>
    <row r="17" spans="1:13" s="27" customFormat="1" ht="21">
      <c r="A17" s="28" t="s">
        <v>32</v>
      </c>
      <c r="B17" s="29" t="s">
        <v>35</v>
      </c>
      <c r="C17" s="30">
        <v>3</v>
      </c>
      <c r="D17" s="30">
        <v>11875</v>
      </c>
      <c r="E17" s="30">
        <v>13</v>
      </c>
      <c r="F17" s="31">
        <v>5883189.61689</v>
      </c>
      <c r="G17" s="32">
        <v>5883.18961689</v>
      </c>
      <c r="H17" s="33">
        <v>1.7812209622855333</v>
      </c>
      <c r="I17" s="31">
        <v>5835439.961080001</v>
      </c>
      <c r="J17" s="32">
        <v>5835.439961080001</v>
      </c>
      <c r="K17" s="33">
        <v>1.7912364697620466</v>
      </c>
      <c r="L17" s="34">
        <v>47.74965580999924</v>
      </c>
      <c r="M17" s="35">
        <v>0.8182700212575217</v>
      </c>
    </row>
    <row r="18" spans="1:13" s="27" customFormat="1" ht="21">
      <c r="A18" s="28" t="s">
        <v>34</v>
      </c>
      <c r="B18" s="29" t="s">
        <v>37</v>
      </c>
      <c r="C18" s="30">
        <v>45</v>
      </c>
      <c r="D18" s="30">
        <v>52142</v>
      </c>
      <c r="E18" s="30">
        <v>375</v>
      </c>
      <c r="F18" s="31">
        <v>4788290.518999999</v>
      </c>
      <c r="G18" s="32">
        <v>4788.290518999999</v>
      </c>
      <c r="H18" s="33">
        <v>1.4497243844512557</v>
      </c>
      <c r="I18" s="31">
        <v>4727599.583179999</v>
      </c>
      <c r="J18" s="32">
        <v>4727.599583179999</v>
      </c>
      <c r="K18" s="33">
        <v>1.4511757201348352</v>
      </c>
      <c r="L18" s="34">
        <v>60.69093582000005</v>
      </c>
      <c r="M18" s="35">
        <v>1.2837579569117517</v>
      </c>
    </row>
    <row r="19" spans="1:13" s="27" customFormat="1" ht="21">
      <c r="A19" s="28" t="s">
        <v>36</v>
      </c>
      <c r="B19" s="29" t="s">
        <v>31</v>
      </c>
      <c r="C19" s="30">
        <v>10</v>
      </c>
      <c r="D19" s="30">
        <v>21700</v>
      </c>
      <c r="E19" s="30">
        <v>150</v>
      </c>
      <c r="F19" s="31">
        <v>4227134.15445</v>
      </c>
      <c r="G19" s="32">
        <v>4227.13415445</v>
      </c>
      <c r="H19" s="33">
        <v>1.2798261583619894</v>
      </c>
      <c r="I19" s="31">
        <v>4160034.9140200005</v>
      </c>
      <c r="J19" s="32">
        <v>4160.0349140200005</v>
      </c>
      <c r="K19" s="33">
        <v>1.2769570594805557</v>
      </c>
      <c r="L19" s="34">
        <v>67.09924042999955</v>
      </c>
      <c r="M19" s="35">
        <v>1.6129489731892417</v>
      </c>
    </row>
    <row r="20" spans="1:13" s="27" customFormat="1" ht="21">
      <c r="A20" s="28" t="s">
        <v>38</v>
      </c>
      <c r="B20" s="29" t="s">
        <v>41</v>
      </c>
      <c r="C20" s="30">
        <v>10</v>
      </c>
      <c r="D20" s="30">
        <v>180674</v>
      </c>
      <c r="E20" s="30">
        <v>68</v>
      </c>
      <c r="F20" s="31">
        <v>3595825.01382</v>
      </c>
      <c r="G20" s="32">
        <v>3595.82501382</v>
      </c>
      <c r="H20" s="33">
        <v>1.0886881621049418</v>
      </c>
      <c r="I20" s="31">
        <v>3524913.9015300004</v>
      </c>
      <c r="J20" s="32">
        <v>3524.91390153</v>
      </c>
      <c r="K20" s="33">
        <v>1.082001421538608</v>
      </c>
      <c r="L20" s="34">
        <v>70.91111228999989</v>
      </c>
      <c r="M20" s="35">
        <v>2.011711896259954</v>
      </c>
    </row>
    <row r="21" spans="1:13" s="27" customFormat="1" ht="21">
      <c r="A21" s="28" t="s">
        <v>40</v>
      </c>
      <c r="B21" s="29" t="s">
        <v>39</v>
      </c>
      <c r="C21" s="30">
        <v>27</v>
      </c>
      <c r="D21" s="30">
        <v>31816</v>
      </c>
      <c r="E21" s="30">
        <v>215</v>
      </c>
      <c r="F21" s="31">
        <v>3396654.9558599996</v>
      </c>
      <c r="G21" s="32">
        <v>3396.6549558599995</v>
      </c>
      <c r="H21" s="33">
        <v>1.028386539107872</v>
      </c>
      <c r="I21" s="31">
        <v>3380144.3803399997</v>
      </c>
      <c r="J21" s="32">
        <v>3380.1443803399998</v>
      </c>
      <c r="K21" s="33">
        <v>1.0375632218835602</v>
      </c>
      <c r="L21" s="34">
        <v>16.510575519999747</v>
      </c>
      <c r="M21" s="35">
        <v>0.4884577006837499</v>
      </c>
    </row>
    <row r="22" spans="1:13" s="27" customFormat="1" ht="21">
      <c r="A22" s="28" t="s">
        <v>42</v>
      </c>
      <c r="B22" s="29" t="s">
        <v>43</v>
      </c>
      <c r="C22" s="30">
        <v>27</v>
      </c>
      <c r="D22" s="30">
        <v>28168</v>
      </c>
      <c r="E22" s="30">
        <v>232</v>
      </c>
      <c r="F22" s="31">
        <v>2582955.08983</v>
      </c>
      <c r="G22" s="32">
        <v>2582.95508983</v>
      </c>
      <c r="H22" s="33">
        <v>0.7820271060852553</v>
      </c>
      <c r="I22" s="31">
        <v>2549506.7225</v>
      </c>
      <c r="J22" s="32">
        <v>2549.5067225000003</v>
      </c>
      <c r="K22" s="33">
        <v>0.7825921355894315</v>
      </c>
      <c r="L22" s="34">
        <v>33.448367329999655</v>
      </c>
      <c r="M22" s="35">
        <v>1.3119544669096141</v>
      </c>
    </row>
    <row r="23" spans="1:13" s="27" customFormat="1" ht="21">
      <c r="A23" s="28" t="s">
        <v>44</v>
      </c>
      <c r="B23" s="29" t="s">
        <v>63</v>
      </c>
      <c r="C23" s="30">
        <v>2</v>
      </c>
      <c r="D23" s="30">
        <v>2662</v>
      </c>
      <c r="E23" s="30">
        <v>5</v>
      </c>
      <c r="F23" s="31">
        <v>1788113.40054</v>
      </c>
      <c r="G23" s="32">
        <v>1788.1134005400002</v>
      </c>
      <c r="H23" s="33">
        <v>0.5413772595127062</v>
      </c>
      <c r="I23" s="31">
        <v>1776176.09151</v>
      </c>
      <c r="J23" s="32">
        <v>1776.1760915099999</v>
      </c>
      <c r="K23" s="33">
        <v>0.5452119142775471</v>
      </c>
      <c r="L23" s="34">
        <v>11.937309030000279</v>
      </c>
      <c r="M23" s="35">
        <v>0.672079141649288</v>
      </c>
    </row>
    <row r="24" spans="1:13" s="27" customFormat="1" ht="21">
      <c r="A24" s="28" t="s">
        <v>46</v>
      </c>
      <c r="B24" s="29" t="s">
        <v>45</v>
      </c>
      <c r="C24" s="30">
        <v>1</v>
      </c>
      <c r="D24" s="30">
        <v>15416</v>
      </c>
      <c r="E24" s="30">
        <v>1</v>
      </c>
      <c r="F24" s="31">
        <v>494409.43252000003</v>
      </c>
      <c r="G24" s="32">
        <v>494.40943252000005</v>
      </c>
      <c r="H24" s="33">
        <v>0.1496896245920854</v>
      </c>
      <c r="I24" s="31">
        <v>476159.97433999996</v>
      </c>
      <c r="J24" s="32">
        <v>476.15997433999996</v>
      </c>
      <c r="K24" s="33">
        <v>0.14616123499982236</v>
      </c>
      <c r="L24" s="34">
        <v>18.24945818000009</v>
      </c>
      <c r="M24" s="35">
        <v>3.832631712754828</v>
      </c>
    </row>
    <row r="25" spans="1:13" s="39" customFormat="1" ht="21">
      <c r="A25" s="28" t="s">
        <v>48</v>
      </c>
      <c r="B25" s="29" t="s">
        <v>47</v>
      </c>
      <c r="C25" s="30">
        <v>3</v>
      </c>
      <c r="D25" s="30">
        <v>692</v>
      </c>
      <c r="E25" s="30">
        <v>5</v>
      </c>
      <c r="F25" s="31">
        <v>261396.83695999996</v>
      </c>
      <c r="G25" s="32">
        <v>261.39683696</v>
      </c>
      <c r="H25" s="33">
        <v>0.0791416826225663</v>
      </c>
      <c r="I25" s="31">
        <v>259623.94504</v>
      </c>
      <c r="J25" s="32">
        <v>259.62394503999997</v>
      </c>
      <c r="K25" s="33">
        <v>0.07969371322142366</v>
      </c>
      <c r="L25" s="34">
        <v>1.7728919200000064</v>
      </c>
      <c r="M25" s="35">
        <v>0.6828691859400176</v>
      </c>
    </row>
    <row r="26" spans="1:13" s="39" customFormat="1" ht="21">
      <c r="A26" s="47" t="s">
        <v>64</v>
      </c>
      <c r="B26" s="29" t="s">
        <v>19</v>
      </c>
      <c r="C26" s="30">
        <v>0</v>
      </c>
      <c r="D26" s="30">
        <v>0</v>
      </c>
      <c r="E26" s="30">
        <v>0</v>
      </c>
      <c r="F26" s="31">
        <v>0</v>
      </c>
      <c r="G26" s="32">
        <v>0</v>
      </c>
      <c r="H26" s="33">
        <v>0</v>
      </c>
      <c r="I26" s="31">
        <v>0</v>
      </c>
      <c r="J26" s="32">
        <v>0</v>
      </c>
      <c r="K26" s="33">
        <v>0</v>
      </c>
      <c r="L26" s="34">
        <v>0</v>
      </c>
      <c r="M26" s="35">
        <v>0</v>
      </c>
    </row>
    <row r="27" spans="1:13" s="39" customFormat="1" ht="21">
      <c r="A27" s="47" t="s">
        <v>84</v>
      </c>
      <c r="B27" s="29" t="s">
        <v>49</v>
      </c>
      <c r="C27" s="36">
        <v>0</v>
      </c>
      <c r="D27" s="36">
        <v>0</v>
      </c>
      <c r="E27" s="36">
        <v>0</v>
      </c>
      <c r="F27" s="37">
        <v>0</v>
      </c>
      <c r="G27" s="38">
        <v>0</v>
      </c>
      <c r="H27" s="48">
        <v>0</v>
      </c>
      <c r="I27" s="49">
        <v>0</v>
      </c>
      <c r="J27" s="50">
        <v>0</v>
      </c>
      <c r="K27" s="48">
        <v>0</v>
      </c>
      <c r="L27" s="34">
        <v>0</v>
      </c>
      <c r="M27" s="52">
        <v>0</v>
      </c>
    </row>
    <row r="28" spans="1:14" s="27" customFormat="1" ht="23.25" customHeight="1" thickBot="1">
      <c r="A28" s="60" t="s">
        <v>50</v>
      </c>
      <c r="B28" s="61"/>
      <c r="C28" s="40">
        <f aca="true" t="shared" si="0" ref="C28:L28">SUM(C7:C27)</f>
        <v>555</v>
      </c>
      <c r="D28" s="40">
        <f t="shared" si="0"/>
        <v>1605591</v>
      </c>
      <c r="E28" s="40">
        <f t="shared" si="0"/>
        <v>6977</v>
      </c>
      <c r="F28" s="41">
        <f t="shared" si="0"/>
        <v>330289713.71082</v>
      </c>
      <c r="G28" s="42">
        <f t="shared" si="0"/>
        <v>330289.71371081995</v>
      </c>
      <c r="H28" s="53">
        <f t="shared" si="0"/>
        <v>99.99999999999999</v>
      </c>
      <c r="I28" s="54">
        <f t="shared" si="0"/>
        <v>325777196.90216005</v>
      </c>
      <c r="J28" s="53">
        <f t="shared" si="0"/>
        <v>325777.1969021599</v>
      </c>
      <c r="K28" s="53">
        <f t="shared" si="0"/>
        <v>100</v>
      </c>
      <c r="L28" s="55">
        <f t="shared" si="0"/>
        <v>4512.516808659998</v>
      </c>
      <c r="M28" s="56">
        <f>L28*100/J28</f>
        <v>1.385154286908311</v>
      </c>
      <c r="N28" s="43"/>
    </row>
    <row r="29" ht="6" customHeight="1"/>
    <row r="30" spans="2:10" ht="21">
      <c r="B30" s="44" t="s">
        <v>51</v>
      </c>
      <c r="J30" s="45"/>
    </row>
    <row r="31" spans="2:12" ht="21">
      <c r="B31" s="44" t="s">
        <v>52</v>
      </c>
      <c r="D31" s="46"/>
      <c r="F31" s="46"/>
      <c r="G31" s="1"/>
      <c r="H31" s="46"/>
      <c r="I31" s="1"/>
      <c r="J31" s="46"/>
      <c r="L31" s="46"/>
    </row>
    <row r="32" spans="2:10" ht="21">
      <c r="B32" s="44" t="s">
        <v>88</v>
      </c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  <row r="44" spans="6:10" ht="20.25">
      <c r="F44" s="1"/>
      <c r="G44" s="1"/>
      <c r="I44" s="1"/>
      <c r="J44" s="1"/>
    </row>
    <row r="45" spans="6:10" ht="20.25">
      <c r="F45" s="1"/>
      <c r="G45" s="1"/>
      <c r="I45" s="1"/>
      <c r="J45" s="1"/>
    </row>
  </sheetData>
  <mergeCells count="10">
    <mergeCell ref="A1:M1"/>
    <mergeCell ref="A2:M2"/>
    <mergeCell ref="A5:B5"/>
    <mergeCell ref="A28:B28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25" bottom="0.1968503937007874" header="0.17" footer="0.1968503937007874"/>
  <pageSetup fitToHeight="1" fitToWidth="1" horizontalDpi="600" verticalDpi="600" orientation="landscape" paperSize="9" scale="89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zoomScale="75" zoomScaleNormal="75" zoomScaleSheetLayoutView="75" workbookViewId="0" topLeftCell="A9">
      <selection activeCell="B32" sqref="B32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bestFit="1" customWidth="1"/>
    <col min="5" max="5" width="9.42187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6.25">
      <c r="A2" s="70" t="s">
        <v>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4" t="s">
        <v>2</v>
      </c>
      <c r="H4" s="66"/>
      <c r="I4" s="8" t="s">
        <v>2</v>
      </c>
      <c r="J4" s="64" t="s">
        <v>2</v>
      </c>
      <c r="K4" s="66"/>
      <c r="L4" s="64" t="s">
        <v>2</v>
      </c>
      <c r="M4" s="65"/>
    </row>
    <row r="5" spans="1:13" ht="21.75" customHeight="1">
      <c r="A5" s="58" t="s">
        <v>3</v>
      </c>
      <c r="B5" s="59"/>
      <c r="C5" s="9" t="s">
        <v>4</v>
      </c>
      <c r="D5" s="9" t="s">
        <v>5</v>
      </c>
      <c r="E5" s="9" t="s">
        <v>6</v>
      </c>
      <c r="F5" s="10" t="s">
        <v>90</v>
      </c>
      <c r="G5" s="67" t="str">
        <f>F5</f>
        <v>ตุลาคม 2548</v>
      </c>
      <c r="H5" s="68"/>
      <c r="I5" s="10" t="s">
        <v>87</v>
      </c>
      <c r="J5" s="67" t="str">
        <f>I5</f>
        <v>กันยายน 2548</v>
      </c>
      <c r="K5" s="68"/>
      <c r="L5" s="62" t="s">
        <v>7</v>
      </c>
      <c r="M5" s="63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7" customFormat="1" ht="21">
      <c r="A7" s="19" t="s">
        <v>12</v>
      </c>
      <c r="B7" s="20" t="s">
        <v>13</v>
      </c>
      <c r="C7" s="21">
        <v>31</v>
      </c>
      <c r="D7" s="21">
        <v>103859</v>
      </c>
      <c r="E7" s="21">
        <v>194</v>
      </c>
      <c r="F7" s="22">
        <v>62769406.46762</v>
      </c>
      <c r="G7" s="23">
        <v>62769.40646762</v>
      </c>
      <c r="H7" s="24">
        <v>19.255832838231484</v>
      </c>
      <c r="I7" s="22">
        <v>64670154.75874</v>
      </c>
      <c r="J7" s="23">
        <v>64670.15475874</v>
      </c>
      <c r="K7" s="24">
        <v>19.579827065205233</v>
      </c>
      <c r="L7" s="25">
        <f aca="true" t="shared" si="0" ref="L7:L27">G7-J7</f>
        <v>-1900.7482911199986</v>
      </c>
      <c r="M7" s="35">
        <f aca="true" t="shared" si="1" ref="M7:M25">L7*100/J7</f>
        <v>-2.9391429450122315</v>
      </c>
    </row>
    <row r="8" spans="1:13" s="27" customFormat="1" ht="21">
      <c r="A8" s="28" t="s">
        <v>14</v>
      </c>
      <c r="B8" s="29" t="s">
        <v>15</v>
      </c>
      <c r="C8" s="30">
        <v>58</v>
      </c>
      <c r="D8" s="30">
        <v>290762</v>
      </c>
      <c r="E8" s="30">
        <v>1638</v>
      </c>
      <c r="F8" s="31">
        <v>48636426.25502</v>
      </c>
      <c r="G8" s="32">
        <v>48636.42625502</v>
      </c>
      <c r="H8" s="33">
        <v>14.920244535030859</v>
      </c>
      <c r="I8" s="31">
        <v>49482537.803330004</v>
      </c>
      <c r="J8" s="32">
        <v>49482.53780333001</v>
      </c>
      <c r="K8" s="33">
        <v>14.98155581274132</v>
      </c>
      <c r="L8" s="34">
        <f t="shared" si="0"/>
        <v>-846.1115483100075</v>
      </c>
      <c r="M8" s="35">
        <f t="shared" si="1"/>
        <v>-1.709919470324877</v>
      </c>
    </row>
    <row r="9" spans="1:13" s="27" customFormat="1" ht="21">
      <c r="A9" s="28" t="s">
        <v>16</v>
      </c>
      <c r="B9" s="29" t="s">
        <v>17</v>
      </c>
      <c r="C9" s="30">
        <v>40</v>
      </c>
      <c r="D9" s="30">
        <v>127303</v>
      </c>
      <c r="E9" s="30">
        <v>426</v>
      </c>
      <c r="F9" s="31">
        <v>37200074.24379001</v>
      </c>
      <c r="G9" s="32">
        <v>37200.07424379001</v>
      </c>
      <c r="H9" s="33">
        <v>11.411903529432582</v>
      </c>
      <c r="I9" s="31">
        <v>37776295.53073</v>
      </c>
      <c r="J9" s="32">
        <v>37776.29553073</v>
      </c>
      <c r="K9" s="33">
        <v>11.437321225148553</v>
      </c>
      <c r="L9" s="34">
        <f t="shared" si="0"/>
        <v>-576.2212869399882</v>
      </c>
      <c r="M9" s="35">
        <f t="shared" si="1"/>
        <v>-1.5253514905167123</v>
      </c>
    </row>
    <row r="10" spans="1:13" s="27" customFormat="1" ht="21">
      <c r="A10" s="28" t="s">
        <v>18</v>
      </c>
      <c r="B10" s="29" t="s">
        <v>21</v>
      </c>
      <c r="C10" s="30">
        <v>81</v>
      </c>
      <c r="D10" s="30">
        <v>206144</v>
      </c>
      <c r="E10" s="30">
        <v>1217</v>
      </c>
      <c r="F10" s="31">
        <v>33411974.860000003</v>
      </c>
      <c r="G10" s="32">
        <v>33411.97486</v>
      </c>
      <c r="H10" s="33">
        <v>10.249824538825967</v>
      </c>
      <c r="I10" s="31">
        <v>33790131.81997</v>
      </c>
      <c r="J10" s="32">
        <v>33790.131819969996</v>
      </c>
      <c r="K10" s="33">
        <v>10.230452362665591</v>
      </c>
      <c r="L10" s="34">
        <f t="shared" si="0"/>
        <v>-378.1569599699942</v>
      </c>
      <c r="M10" s="35">
        <f t="shared" si="1"/>
        <v>-1.1191343140795418</v>
      </c>
    </row>
    <row r="11" spans="1:13" s="27" customFormat="1" ht="21">
      <c r="A11" s="28" t="s">
        <v>20</v>
      </c>
      <c r="B11" s="29" t="s">
        <v>23</v>
      </c>
      <c r="C11" s="30">
        <v>40</v>
      </c>
      <c r="D11" s="30">
        <v>110978</v>
      </c>
      <c r="E11" s="30">
        <v>528</v>
      </c>
      <c r="F11" s="31">
        <v>32198374.628820002</v>
      </c>
      <c r="G11" s="32">
        <v>32198.37462882</v>
      </c>
      <c r="H11" s="33">
        <v>9.877527196870117</v>
      </c>
      <c r="I11" s="31">
        <v>31804493.43847</v>
      </c>
      <c r="J11" s="32">
        <v>31804.49343847</v>
      </c>
      <c r="K11" s="33">
        <v>9.62927155107105</v>
      </c>
      <c r="L11" s="34">
        <f t="shared" si="0"/>
        <v>393.8811903500027</v>
      </c>
      <c r="M11" s="35">
        <f t="shared" si="1"/>
        <v>1.2384450993128313</v>
      </c>
    </row>
    <row r="12" spans="1:13" s="27" customFormat="1" ht="21">
      <c r="A12" s="28" t="s">
        <v>22</v>
      </c>
      <c r="B12" s="29" t="s">
        <v>83</v>
      </c>
      <c r="C12" s="30">
        <v>34</v>
      </c>
      <c r="D12" s="30">
        <v>98056</v>
      </c>
      <c r="E12" s="30">
        <v>609</v>
      </c>
      <c r="F12" s="31">
        <v>23355905.5843</v>
      </c>
      <c r="G12" s="32">
        <v>23355.9055843</v>
      </c>
      <c r="H12" s="33">
        <v>7.164914231725258</v>
      </c>
      <c r="I12" s="31">
        <v>23506647.07459</v>
      </c>
      <c r="J12" s="32">
        <v>23506.64707459</v>
      </c>
      <c r="K12" s="33">
        <v>7.116978246307386</v>
      </c>
      <c r="L12" s="34">
        <f t="shared" si="0"/>
        <v>-150.74149029000182</v>
      </c>
      <c r="M12" s="35">
        <f t="shared" si="1"/>
        <v>-0.6412717637342205</v>
      </c>
    </row>
    <row r="13" spans="1:13" s="27" customFormat="1" ht="21">
      <c r="A13" s="28" t="s">
        <v>24</v>
      </c>
      <c r="B13" s="29" t="s">
        <v>33</v>
      </c>
      <c r="C13" s="30">
        <v>3</v>
      </c>
      <c r="D13" s="30">
        <v>26953</v>
      </c>
      <c r="E13" s="30">
        <v>29</v>
      </c>
      <c r="F13" s="31">
        <v>21182596.01111</v>
      </c>
      <c r="G13" s="32">
        <v>21182.59601111</v>
      </c>
      <c r="H13" s="33">
        <v>6.498205906728385</v>
      </c>
      <c r="I13" s="31">
        <v>21790846.94902</v>
      </c>
      <c r="J13" s="32">
        <v>21790.846949019997</v>
      </c>
      <c r="K13" s="33">
        <v>6.597494879328465</v>
      </c>
      <c r="L13" s="34">
        <f t="shared" si="0"/>
        <v>-608.2509379099974</v>
      </c>
      <c r="M13" s="35">
        <f t="shared" si="1"/>
        <v>-2.7913138912544766</v>
      </c>
    </row>
    <row r="14" spans="1:13" s="27" customFormat="1" ht="21">
      <c r="A14" s="28" t="s">
        <v>26</v>
      </c>
      <c r="B14" s="29" t="s">
        <v>25</v>
      </c>
      <c r="C14" s="30">
        <v>33</v>
      </c>
      <c r="D14" s="30">
        <v>140821</v>
      </c>
      <c r="E14" s="30">
        <v>488</v>
      </c>
      <c r="F14" s="31">
        <v>15332268.452229999</v>
      </c>
      <c r="G14" s="32">
        <v>15332.268452229999</v>
      </c>
      <c r="H14" s="33">
        <v>4.703495141368434</v>
      </c>
      <c r="I14" s="31">
        <v>15736751.90323</v>
      </c>
      <c r="J14" s="32">
        <v>15736.75190323</v>
      </c>
      <c r="K14" s="33">
        <v>4.764529820328607</v>
      </c>
      <c r="L14" s="34">
        <f t="shared" si="0"/>
        <v>-404.4834510000019</v>
      </c>
      <c r="M14" s="35">
        <f t="shared" si="1"/>
        <v>-2.570310909692748</v>
      </c>
    </row>
    <row r="15" spans="1:13" s="27" customFormat="1" ht="21">
      <c r="A15" s="28" t="s">
        <v>28</v>
      </c>
      <c r="B15" s="29" t="s">
        <v>70</v>
      </c>
      <c r="C15" s="30">
        <v>80</v>
      </c>
      <c r="D15" s="30">
        <v>75119</v>
      </c>
      <c r="E15" s="30">
        <v>324</v>
      </c>
      <c r="F15" s="31">
        <v>13316456.44451</v>
      </c>
      <c r="G15" s="32">
        <v>13316.45644451</v>
      </c>
      <c r="H15" s="33">
        <v>4.085102500138352</v>
      </c>
      <c r="I15" s="31">
        <v>13319368.49466</v>
      </c>
      <c r="J15" s="32">
        <v>13319.368494659999</v>
      </c>
      <c r="K15" s="33">
        <v>4.03263194152076</v>
      </c>
      <c r="L15" s="34">
        <f t="shared" si="0"/>
        <v>-2.912050149998322</v>
      </c>
      <c r="M15" s="35">
        <f t="shared" si="1"/>
        <v>-0.0218632749080095</v>
      </c>
    </row>
    <row r="16" spans="1:13" s="27" customFormat="1" ht="21">
      <c r="A16" s="28" t="s">
        <v>30</v>
      </c>
      <c r="B16" s="29" t="s">
        <v>29</v>
      </c>
      <c r="C16" s="30">
        <v>25</v>
      </c>
      <c r="D16" s="30">
        <v>94469</v>
      </c>
      <c r="E16" s="30">
        <v>500</v>
      </c>
      <c r="F16" s="31">
        <v>11365865.73062</v>
      </c>
      <c r="G16" s="32">
        <v>11365.86573062</v>
      </c>
      <c r="H16" s="33">
        <v>3.486717859655124</v>
      </c>
      <c r="I16" s="31">
        <v>11394516.91821</v>
      </c>
      <c r="J16" s="32">
        <v>11394.51691821</v>
      </c>
      <c r="K16" s="33">
        <v>3.4498552165588463</v>
      </c>
      <c r="L16" s="34">
        <f t="shared" si="0"/>
        <v>-28.65118758999961</v>
      </c>
      <c r="M16" s="35">
        <f t="shared" si="1"/>
        <v>-0.25144714598835766</v>
      </c>
    </row>
    <row r="17" spans="1:13" s="27" customFormat="1" ht="21">
      <c r="A17" s="28" t="s">
        <v>32</v>
      </c>
      <c r="B17" s="29" t="s">
        <v>35</v>
      </c>
      <c r="C17" s="30">
        <v>3</v>
      </c>
      <c r="D17" s="30">
        <v>12053</v>
      </c>
      <c r="E17" s="30">
        <v>13</v>
      </c>
      <c r="F17" s="31">
        <v>5892839.237470001</v>
      </c>
      <c r="G17" s="32">
        <v>5892.839237470001</v>
      </c>
      <c r="H17" s="33">
        <v>1.8077521150025344</v>
      </c>
      <c r="I17" s="31">
        <v>5883189.61689</v>
      </c>
      <c r="J17" s="32">
        <v>5883.18961689</v>
      </c>
      <c r="K17" s="33">
        <v>1.7812209622855333</v>
      </c>
      <c r="L17" s="34">
        <f t="shared" si="0"/>
        <v>9.649620580000374</v>
      </c>
      <c r="M17" s="35">
        <f t="shared" si="1"/>
        <v>0.1640202204650579</v>
      </c>
    </row>
    <row r="18" spans="1:13" s="27" customFormat="1" ht="21">
      <c r="A18" s="28" t="s">
        <v>34</v>
      </c>
      <c r="B18" s="29" t="s">
        <v>37</v>
      </c>
      <c r="C18" s="30">
        <v>45</v>
      </c>
      <c r="D18" s="30">
        <v>53913</v>
      </c>
      <c r="E18" s="30">
        <v>384</v>
      </c>
      <c r="F18" s="31">
        <v>4831619.3140899995</v>
      </c>
      <c r="G18" s="32">
        <v>4831.6193140899995</v>
      </c>
      <c r="H18" s="33">
        <v>1.482200630622202</v>
      </c>
      <c r="I18" s="31">
        <v>4788290.518999999</v>
      </c>
      <c r="J18" s="32">
        <v>4788.290518999999</v>
      </c>
      <c r="K18" s="33">
        <v>1.4497243844512557</v>
      </c>
      <c r="L18" s="34">
        <f t="shared" si="0"/>
        <v>43.32879509000031</v>
      </c>
      <c r="M18" s="35">
        <f t="shared" si="1"/>
        <v>0.9048906894448256</v>
      </c>
    </row>
    <row r="19" spans="1:13" s="27" customFormat="1" ht="21">
      <c r="A19" s="28" t="s">
        <v>36</v>
      </c>
      <c r="B19" s="29" t="s">
        <v>31</v>
      </c>
      <c r="C19" s="30">
        <v>10</v>
      </c>
      <c r="D19" s="30">
        <v>21676</v>
      </c>
      <c r="E19" s="30">
        <v>152</v>
      </c>
      <c r="F19" s="31">
        <v>4307446.48757</v>
      </c>
      <c r="G19" s="32">
        <v>4307.44648757</v>
      </c>
      <c r="H19" s="33">
        <v>1.3213996147480251</v>
      </c>
      <c r="I19" s="31">
        <v>4227134.15445</v>
      </c>
      <c r="J19" s="32">
        <v>4227.13415445</v>
      </c>
      <c r="K19" s="33">
        <v>1.2798261583619894</v>
      </c>
      <c r="L19" s="34">
        <f t="shared" si="0"/>
        <v>80.3123331199995</v>
      </c>
      <c r="M19" s="35">
        <f t="shared" si="1"/>
        <v>1.8999239244738158</v>
      </c>
    </row>
    <row r="20" spans="1:13" s="27" customFormat="1" ht="21">
      <c r="A20" s="28" t="s">
        <v>38</v>
      </c>
      <c r="B20" s="29" t="s">
        <v>41</v>
      </c>
      <c r="C20" s="30">
        <v>10</v>
      </c>
      <c r="D20" s="30">
        <v>163230</v>
      </c>
      <c r="E20" s="30">
        <v>69</v>
      </c>
      <c r="F20" s="31">
        <v>3609614.66745</v>
      </c>
      <c r="G20" s="32">
        <v>3609.61466745</v>
      </c>
      <c r="H20" s="33">
        <v>1.107325057832129</v>
      </c>
      <c r="I20" s="31">
        <v>3595825.01382</v>
      </c>
      <c r="J20" s="32">
        <v>3595.82501382</v>
      </c>
      <c r="K20" s="33">
        <v>1.0886881621049418</v>
      </c>
      <c r="L20" s="34">
        <f t="shared" si="0"/>
        <v>13.789653629999975</v>
      </c>
      <c r="M20" s="35">
        <f t="shared" si="1"/>
        <v>0.3834906753527094</v>
      </c>
    </row>
    <row r="21" spans="1:13" s="27" customFormat="1" ht="21">
      <c r="A21" s="28" t="s">
        <v>40</v>
      </c>
      <c r="B21" s="29" t="s">
        <v>39</v>
      </c>
      <c r="C21" s="30">
        <v>27</v>
      </c>
      <c r="D21" s="30">
        <v>31930</v>
      </c>
      <c r="E21" s="30">
        <v>216</v>
      </c>
      <c r="F21" s="31">
        <v>3402663.6816</v>
      </c>
      <c r="G21" s="32">
        <v>3402.6636815999996</v>
      </c>
      <c r="H21" s="33">
        <v>1.0438384994353962</v>
      </c>
      <c r="I21" s="31">
        <v>3396654.9558599996</v>
      </c>
      <c r="J21" s="32">
        <v>3396.6549558599995</v>
      </c>
      <c r="K21" s="33">
        <v>1.028386539107872</v>
      </c>
      <c r="L21" s="34">
        <f t="shared" si="0"/>
        <v>6.008725740000045</v>
      </c>
      <c r="M21" s="35">
        <f t="shared" si="1"/>
        <v>0.17690126957504565</v>
      </c>
    </row>
    <row r="22" spans="1:13" s="27" customFormat="1" ht="21">
      <c r="A22" s="28" t="s">
        <v>42</v>
      </c>
      <c r="B22" s="29" t="s">
        <v>43</v>
      </c>
      <c r="C22" s="30">
        <v>27</v>
      </c>
      <c r="D22" s="30">
        <v>28327</v>
      </c>
      <c r="E22" s="30">
        <v>233</v>
      </c>
      <c r="F22" s="31">
        <v>2559443.39703</v>
      </c>
      <c r="G22" s="32">
        <v>2559.44339703</v>
      </c>
      <c r="H22" s="33">
        <v>0.7851629796364029</v>
      </c>
      <c r="I22" s="31">
        <v>2582955.08983</v>
      </c>
      <c r="J22" s="32">
        <v>2582.95508983</v>
      </c>
      <c r="K22" s="33">
        <v>0.7820271060852553</v>
      </c>
      <c r="L22" s="34">
        <f t="shared" si="0"/>
        <v>-23.511692799999764</v>
      </c>
      <c r="M22" s="35">
        <f t="shared" si="1"/>
        <v>-0.9102633217500972</v>
      </c>
    </row>
    <row r="23" spans="1:13" s="27" customFormat="1" ht="21">
      <c r="A23" s="28" t="s">
        <v>44</v>
      </c>
      <c r="B23" s="29" t="s">
        <v>63</v>
      </c>
      <c r="C23" s="30">
        <v>2</v>
      </c>
      <c r="D23" s="30">
        <v>2774</v>
      </c>
      <c r="E23" s="30">
        <v>5</v>
      </c>
      <c r="F23" s="31">
        <v>1853688.62316</v>
      </c>
      <c r="G23" s="32">
        <v>1853.68862316</v>
      </c>
      <c r="H23" s="33">
        <v>0.5686578903707425</v>
      </c>
      <c r="I23" s="31">
        <v>1788113.40054</v>
      </c>
      <c r="J23" s="32">
        <v>1788.1134005400002</v>
      </c>
      <c r="K23" s="33">
        <v>0.5413772595127062</v>
      </c>
      <c r="L23" s="34">
        <f t="shared" si="0"/>
        <v>65.57522261999975</v>
      </c>
      <c r="M23" s="35">
        <f t="shared" si="1"/>
        <v>3.6672854529358374</v>
      </c>
    </row>
    <row r="24" spans="1:13" s="27" customFormat="1" ht="21">
      <c r="A24" s="28" t="s">
        <v>46</v>
      </c>
      <c r="B24" s="29" t="s">
        <v>45</v>
      </c>
      <c r="C24" s="30">
        <v>1</v>
      </c>
      <c r="D24" s="30">
        <v>18221</v>
      </c>
      <c r="E24" s="30">
        <v>1</v>
      </c>
      <c r="F24" s="31">
        <v>505296.69219000003</v>
      </c>
      <c r="G24" s="32">
        <v>505.29669219000004</v>
      </c>
      <c r="H24" s="33">
        <v>0.15501036549614636</v>
      </c>
      <c r="I24" s="31">
        <v>494409.43252000003</v>
      </c>
      <c r="J24" s="32">
        <v>494.40943252000005</v>
      </c>
      <c r="K24" s="33">
        <v>0.1496896245920854</v>
      </c>
      <c r="L24" s="34">
        <f t="shared" si="0"/>
        <v>10.887259669999992</v>
      </c>
      <c r="M24" s="35">
        <f t="shared" si="1"/>
        <v>2.202073616295655</v>
      </c>
    </row>
    <row r="25" spans="1:13" s="39" customFormat="1" ht="21">
      <c r="A25" s="28" t="s">
        <v>48</v>
      </c>
      <c r="B25" s="29" t="s">
        <v>47</v>
      </c>
      <c r="C25" s="30">
        <v>3</v>
      </c>
      <c r="D25" s="30">
        <v>772</v>
      </c>
      <c r="E25" s="30">
        <v>5</v>
      </c>
      <c r="F25" s="31">
        <v>244105.77199</v>
      </c>
      <c r="G25" s="32">
        <v>244.10577199000002</v>
      </c>
      <c r="H25" s="33">
        <v>0.074884568849821</v>
      </c>
      <c r="I25" s="31">
        <v>261396.83695999996</v>
      </c>
      <c r="J25" s="32">
        <v>261.39683696</v>
      </c>
      <c r="K25" s="33">
        <v>0.0791416826225663</v>
      </c>
      <c r="L25" s="34">
        <f t="shared" si="0"/>
        <v>-17.29106496999995</v>
      </c>
      <c r="M25" s="35">
        <f t="shared" si="1"/>
        <v>-6.614871538268041</v>
      </c>
    </row>
    <row r="26" spans="1:13" s="39" customFormat="1" ht="21">
      <c r="A26" s="47" t="s">
        <v>64</v>
      </c>
      <c r="B26" s="29" t="s">
        <v>19</v>
      </c>
      <c r="C26" s="30">
        <v>0</v>
      </c>
      <c r="D26" s="30">
        <v>0</v>
      </c>
      <c r="E26" s="30">
        <v>0</v>
      </c>
      <c r="F26" s="31">
        <v>0</v>
      </c>
      <c r="G26" s="32">
        <v>0</v>
      </c>
      <c r="H26" s="33">
        <v>0</v>
      </c>
      <c r="I26" s="31">
        <v>0</v>
      </c>
      <c r="J26" s="32">
        <v>0</v>
      </c>
      <c r="K26" s="33">
        <v>0</v>
      </c>
      <c r="L26" s="34">
        <f t="shared" si="0"/>
        <v>0</v>
      </c>
      <c r="M26" s="35">
        <v>0</v>
      </c>
    </row>
    <row r="27" spans="1:13" s="39" customFormat="1" ht="21">
      <c r="A27" s="47" t="s">
        <v>84</v>
      </c>
      <c r="B27" s="29" t="s">
        <v>49</v>
      </c>
      <c r="C27" s="36">
        <v>0</v>
      </c>
      <c r="D27" s="36">
        <v>0</v>
      </c>
      <c r="E27" s="36">
        <v>0</v>
      </c>
      <c r="F27" s="37">
        <v>0</v>
      </c>
      <c r="G27" s="38">
        <v>0</v>
      </c>
      <c r="H27" s="48">
        <v>0</v>
      </c>
      <c r="I27" s="49">
        <v>0</v>
      </c>
      <c r="J27" s="50">
        <v>0</v>
      </c>
      <c r="K27" s="48">
        <v>0</v>
      </c>
      <c r="L27" s="34">
        <f t="shared" si="0"/>
        <v>0</v>
      </c>
      <c r="M27" s="52">
        <v>0</v>
      </c>
    </row>
    <row r="28" spans="1:14" s="27" customFormat="1" ht="23.25" customHeight="1" thickBot="1">
      <c r="A28" s="60" t="s">
        <v>50</v>
      </c>
      <c r="B28" s="61"/>
      <c r="C28" s="40">
        <f aca="true" t="shared" si="2" ref="C28:L28">SUM(C7:C27)</f>
        <v>553</v>
      </c>
      <c r="D28" s="40">
        <f t="shared" si="2"/>
        <v>1607360</v>
      </c>
      <c r="E28" s="40">
        <f t="shared" si="2"/>
        <v>7031</v>
      </c>
      <c r="F28" s="41">
        <f t="shared" si="2"/>
        <v>325976066.55057</v>
      </c>
      <c r="G28" s="42">
        <f t="shared" si="2"/>
        <v>325976.06655057013</v>
      </c>
      <c r="H28" s="53">
        <f t="shared" si="2"/>
        <v>99.99999999999997</v>
      </c>
      <c r="I28" s="54">
        <f t="shared" si="2"/>
        <v>330289713.71082</v>
      </c>
      <c r="J28" s="53">
        <f t="shared" si="2"/>
        <v>330289.71371081995</v>
      </c>
      <c r="K28" s="53">
        <f t="shared" si="2"/>
        <v>99.99999999999999</v>
      </c>
      <c r="L28" s="55">
        <f t="shared" si="2"/>
        <v>-4313.647160249983</v>
      </c>
      <c r="M28" s="56">
        <f>L28*100/J28</f>
        <v>-1.3060192252994989</v>
      </c>
      <c r="N28" s="43"/>
    </row>
    <row r="29" ht="6" customHeight="1"/>
    <row r="30" spans="2:10" ht="21">
      <c r="B30" s="44" t="s">
        <v>51</v>
      </c>
      <c r="J30" s="45"/>
    </row>
    <row r="31" spans="2:12" ht="21">
      <c r="B31" s="44" t="s">
        <v>52</v>
      </c>
      <c r="D31" s="46"/>
      <c r="F31" s="46"/>
      <c r="G31" s="1"/>
      <c r="H31" s="46"/>
      <c r="I31" s="1"/>
      <c r="J31" s="46"/>
      <c r="L31" s="46"/>
    </row>
    <row r="32" spans="2:10" ht="21">
      <c r="B32" s="44" t="s">
        <v>91</v>
      </c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  <row r="44" spans="6:10" ht="20.25">
      <c r="F44" s="1"/>
      <c r="G44" s="1"/>
      <c r="I44" s="1"/>
      <c r="J44" s="1"/>
    </row>
    <row r="45" spans="6:10" ht="20.25">
      <c r="F45" s="1"/>
      <c r="G45" s="1"/>
      <c r="I45" s="1"/>
      <c r="J45" s="1"/>
    </row>
  </sheetData>
  <mergeCells count="10">
    <mergeCell ref="A1:M1"/>
    <mergeCell ref="A2:M2"/>
    <mergeCell ref="A5:B5"/>
    <mergeCell ref="A28:B28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17" bottom="0.16" header="0.17" footer="0.16"/>
  <pageSetup horizontalDpi="600" verticalDpi="600" orientation="landscape" paperSize="9" scale="90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45"/>
  <sheetViews>
    <sheetView zoomScale="75" zoomScaleNormal="75" zoomScaleSheetLayoutView="75" workbookViewId="0" topLeftCell="A1">
      <selection activeCell="B33" sqref="B33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bestFit="1" customWidth="1"/>
    <col min="5" max="5" width="9.42187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6.25">
      <c r="A2" s="70" t="s">
        <v>92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4" t="s">
        <v>2</v>
      </c>
      <c r="H4" s="66"/>
      <c r="I4" s="8" t="s">
        <v>2</v>
      </c>
      <c r="J4" s="64" t="s">
        <v>2</v>
      </c>
      <c r="K4" s="66"/>
      <c r="L4" s="64" t="s">
        <v>2</v>
      </c>
      <c r="M4" s="65"/>
    </row>
    <row r="5" spans="1:13" ht="21.75" customHeight="1">
      <c r="A5" s="58" t="s">
        <v>3</v>
      </c>
      <c r="B5" s="59"/>
      <c r="C5" s="9" t="s">
        <v>4</v>
      </c>
      <c r="D5" s="9" t="s">
        <v>5</v>
      </c>
      <c r="E5" s="9" t="s">
        <v>6</v>
      </c>
      <c r="F5" s="10" t="s">
        <v>93</v>
      </c>
      <c r="G5" s="67" t="str">
        <f>F5</f>
        <v>พฤศจิกายน 2548</v>
      </c>
      <c r="H5" s="68"/>
      <c r="I5" s="10" t="s">
        <v>90</v>
      </c>
      <c r="J5" s="67" t="str">
        <f>I5</f>
        <v>ตุลาคม 2548</v>
      </c>
      <c r="K5" s="68"/>
      <c r="L5" s="62" t="s">
        <v>7</v>
      </c>
      <c r="M5" s="63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7" customFormat="1" ht="21">
      <c r="A7" s="19" t="s">
        <v>12</v>
      </c>
      <c r="B7" s="20" t="s">
        <v>13</v>
      </c>
      <c r="C7" s="21">
        <v>32</v>
      </c>
      <c r="D7" s="21">
        <v>110073</v>
      </c>
      <c r="E7" s="21">
        <v>200</v>
      </c>
      <c r="F7" s="22">
        <v>63571662.820319995</v>
      </c>
      <c r="G7" s="23">
        <v>63571.662820319994</v>
      </c>
      <c r="H7" s="24">
        <v>19.31057547856816</v>
      </c>
      <c r="I7" s="22">
        <v>62769406.46762</v>
      </c>
      <c r="J7" s="23">
        <v>62769.40646762</v>
      </c>
      <c r="K7" s="24">
        <v>19.255832838231484</v>
      </c>
      <c r="L7" s="25">
        <f aca="true" t="shared" si="0" ref="L7:L27">G7-J7</f>
        <v>802.2563526999947</v>
      </c>
      <c r="M7" s="35">
        <f aca="true" t="shared" si="1" ref="M7:M25">L7*100/J7</f>
        <v>1.2781009059148007</v>
      </c>
    </row>
    <row r="8" spans="1:13" s="27" customFormat="1" ht="21">
      <c r="A8" s="28" t="s">
        <v>14</v>
      </c>
      <c r="B8" s="29" t="s">
        <v>15</v>
      </c>
      <c r="C8" s="30">
        <v>58</v>
      </c>
      <c r="D8" s="30">
        <v>295301</v>
      </c>
      <c r="E8" s="30">
        <v>1645</v>
      </c>
      <c r="F8" s="31">
        <v>49002087.791659996</v>
      </c>
      <c r="G8" s="32">
        <v>49002.08779165999</v>
      </c>
      <c r="H8" s="33">
        <v>14.88491055492436</v>
      </c>
      <c r="I8" s="31">
        <v>48636426.25502</v>
      </c>
      <c r="J8" s="32">
        <v>48636.42625502</v>
      </c>
      <c r="K8" s="33">
        <v>14.920244535030859</v>
      </c>
      <c r="L8" s="34">
        <f t="shared" si="0"/>
        <v>365.66153663999285</v>
      </c>
      <c r="M8" s="35">
        <f t="shared" si="1"/>
        <v>0.7518264905457587</v>
      </c>
    </row>
    <row r="9" spans="1:13" s="27" customFormat="1" ht="21">
      <c r="A9" s="28" t="s">
        <v>16</v>
      </c>
      <c r="B9" s="29" t="s">
        <v>17</v>
      </c>
      <c r="C9" s="30">
        <v>40</v>
      </c>
      <c r="D9" s="30">
        <v>129332</v>
      </c>
      <c r="E9" s="30">
        <v>426</v>
      </c>
      <c r="F9" s="31">
        <v>37437414.93513</v>
      </c>
      <c r="G9" s="32">
        <v>37437.41493513</v>
      </c>
      <c r="H9" s="33">
        <v>11.372016945201306</v>
      </c>
      <c r="I9" s="31">
        <v>37200074.24379001</v>
      </c>
      <c r="J9" s="32">
        <v>37200.07424379001</v>
      </c>
      <c r="K9" s="33">
        <v>11.411903529432582</v>
      </c>
      <c r="L9" s="34">
        <f t="shared" si="0"/>
        <v>237.34069133998855</v>
      </c>
      <c r="M9" s="35">
        <f t="shared" si="1"/>
        <v>0.6380113377854588</v>
      </c>
    </row>
    <row r="10" spans="1:13" s="27" customFormat="1" ht="21">
      <c r="A10" s="28" t="s">
        <v>18</v>
      </c>
      <c r="B10" s="29" t="s">
        <v>21</v>
      </c>
      <c r="C10" s="30">
        <v>79</v>
      </c>
      <c r="D10" s="30">
        <v>207114</v>
      </c>
      <c r="E10" s="30">
        <v>1232</v>
      </c>
      <c r="F10" s="31">
        <v>33443591.520629995</v>
      </c>
      <c r="G10" s="32">
        <v>33443.59152063</v>
      </c>
      <c r="H10" s="33">
        <v>10.15885018076167</v>
      </c>
      <c r="I10" s="31">
        <v>33411974.860000003</v>
      </c>
      <c r="J10" s="32">
        <v>33411.97486</v>
      </c>
      <c r="K10" s="33">
        <v>10.249824538825967</v>
      </c>
      <c r="L10" s="34">
        <f t="shared" si="0"/>
        <v>31.61666062999575</v>
      </c>
      <c r="M10" s="35">
        <f t="shared" si="1"/>
        <v>0.09462673416484113</v>
      </c>
    </row>
    <row r="11" spans="1:13" s="27" customFormat="1" ht="21">
      <c r="A11" s="28" t="s">
        <v>20</v>
      </c>
      <c r="B11" s="29" t="s">
        <v>23</v>
      </c>
      <c r="C11" s="30">
        <v>40</v>
      </c>
      <c r="D11" s="30">
        <v>111136</v>
      </c>
      <c r="E11" s="30">
        <v>533</v>
      </c>
      <c r="F11" s="31">
        <v>32707372.44029</v>
      </c>
      <c r="G11" s="32">
        <v>32707.37244029</v>
      </c>
      <c r="H11" s="33">
        <v>9.935215726526136</v>
      </c>
      <c r="I11" s="31">
        <v>32198374.628820002</v>
      </c>
      <c r="J11" s="32">
        <v>32198.37462882</v>
      </c>
      <c r="K11" s="33">
        <v>9.877527196870117</v>
      </c>
      <c r="L11" s="34">
        <f t="shared" si="0"/>
        <v>508.99781146999885</v>
      </c>
      <c r="M11" s="35">
        <f t="shared" si="1"/>
        <v>1.5808183404835814</v>
      </c>
    </row>
    <row r="12" spans="1:13" s="27" customFormat="1" ht="21">
      <c r="A12" s="28" t="s">
        <v>22</v>
      </c>
      <c r="B12" s="29" t="s">
        <v>83</v>
      </c>
      <c r="C12" s="30">
        <v>34</v>
      </c>
      <c r="D12" s="30">
        <v>98625</v>
      </c>
      <c r="E12" s="30">
        <v>601</v>
      </c>
      <c r="F12" s="31">
        <v>23828344.814460002</v>
      </c>
      <c r="G12" s="32">
        <v>23828.34481446</v>
      </c>
      <c r="H12" s="33">
        <v>7.2381157052557015</v>
      </c>
      <c r="I12" s="31">
        <v>23355905.5843</v>
      </c>
      <c r="J12" s="32">
        <v>23355.9055843</v>
      </c>
      <c r="K12" s="33">
        <v>7.164914231725258</v>
      </c>
      <c r="L12" s="34">
        <f t="shared" si="0"/>
        <v>472.4392301600019</v>
      </c>
      <c r="M12" s="35">
        <f t="shared" si="1"/>
        <v>2.022782753829844</v>
      </c>
    </row>
    <row r="13" spans="1:13" s="27" customFormat="1" ht="21">
      <c r="A13" s="28" t="s">
        <v>24</v>
      </c>
      <c r="B13" s="29" t="s">
        <v>33</v>
      </c>
      <c r="C13" s="30">
        <v>3</v>
      </c>
      <c r="D13" s="30">
        <v>26965</v>
      </c>
      <c r="E13" s="30">
        <v>29</v>
      </c>
      <c r="F13" s="31">
        <v>21309180.75956</v>
      </c>
      <c r="G13" s="32">
        <v>21309.18075956</v>
      </c>
      <c r="H13" s="33">
        <v>6.4728925623195535</v>
      </c>
      <c r="I13" s="31">
        <v>21182596.01111</v>
      </c>
      <c r="J13" s="32">
        <v>21182.59601111</v>
      </c>
      <c r="K13" s="33">
        <v>6.498205906728385</v>
      </c>
      <c r="L13" s="34">
        <f t="shared" si="0"/>
        <v>126.58474845000092</v>
      </c>
      <c r="M13" s="35">
        <f t="shared" si="1"/>
        <v>0.5975884560306435</v>
      </c>
    </row>
    <row r="14" spans="1:13" s="27" customFormat="1" ht="21">
      <c r="A14" s="28" t="s">
        <v>26</v>
      </c>
      <c r="B14" s="29" t="s">
        <v>25</v>
      </c>
      <c r="C14" s="30">
        <v>33</v>
      </c>
      <c r="D14" s="30">
        <v>142300</v>
      </c>
      <c r="E14" s="30">
        <v>491</v>
      </c>
      <c r="F14" s="31">
        <v>15535633.7967</v>
      </c>
      <c r="G14" s="32">
        <v>15535.6337967</v>
      </c>
      <c r="H14" s="33">
        <v>4.719115651992626</v>
      </c>
      <c r="I14" s="31">
        <v>15332268.452229999</v>
      </c>
      <c r="J14" s="32">
        <v>15332.268452229999</v>
      </c>
      <c r="K14" s="33">
        <v>4.703495141368434</v>
      </c>
      <c r="L14" s="34">
        <f t="shared" si="0"/>
        <v>203.36534447000122</v>
      </c>
      <c r="M14" s="35">
        <f t="shared" si="1"/>
        <v>1.326387840805271</v>
      </c>
    </row>
    <row r="15" spans="1:13" s="27" customFormat="1" ht="21">
      <c r="A15" s="28" t="s">
        <v>28</v>
      </c>
      <c r="B15" s="29" t="s">
        <v>70</v>
      </c>
      <c r="C15" s="30">
        <v>80</v>
      </c>
      <c r="D15" s="30">
        <v>75986</v>
      </c>
      <c r="E15" s="30">
        <v>334</v>
      </c>
      <c r="F15" s="31">
        <v>13443739.057430001</v>
      </c>
      <c r="G15" s="32">
        <v>13443.73905743</v>
      </c>
      <c r="H15" s="33">
        <v>4.083680153473923</v>
      </c>
      <c r="I15" s="31">
        <v>13316456.44451</v>
      </c>
      <c r="J15" s="32">
        <v>13316.45644451</v>
      </c>
      <c r="K15" s="33">
        <v>4.085102500138352</v>
      </c>
      <c r="L15" s="34">
        <f t="shared" si="0"/>
        <v>127.28261292000025</v>
      </c>
      <c r="M15" s="35">
        <f t="shared" si="1"/>
        <v>0.9558294539571395</v>
      </c>
    </row>
    <row r="16" spans="1:13" s="27" customFormat="1" ht="21">
      <c r="A16" s="28" t="s">
        <v>30</v>
      </c>
      <c r="B16" s="29" t="s">
        <v>29</v>
      </c>
      <c r="C16" s="30">
        <v>25</v>
      </c>
      <c r="D16" s="30">
        <v>95251</v>
      </c>
      <c r="E16" s="30">
        <v>495</v>
      </c>
      <c r="F16" s="31">
        <v>11479550.85004</v>
      </c>
      <c r="G16" s="32">
        <v>11479.55085004</v>
      </c>
      <c r="H16" s="33">
        <v>3.487036885857611</v>
      </c>
      <c r="I16" s="31">
        <v>11365865.73062</v>
      </c>
      <c r="J16" s="32">
        <v>11365.86573062</v>
      </c>
      <c r="K16" s="33">
        <v>3.486717859655124</v>
      </c>
      <c r="L16" s="34">
        <f t="shared" si="0"/>
        <v>113.68511941999895</v>
      </c>
      <c r="M16" s="35">
        <f t="shared" si="1"/>
        <v>1.0002328209256217</v>
      </c>
    </row>
    <row r="17" spans="1:13" s="27" customFormat="1" ht="21">
      <c r="A17" s="28" t="s">
        <v>32</v>
      </c>
      <c r="B17" s="29" t="s">
        <v>35</v>
      </c>
      <c r="C17" s="30">
        <v>3</v>
      </c>
      <c r="D17" s="30">
        <v>12271</v>
      </c>
      <c r="E17" s="30">
        <v>13</v>
      </c>
      <c r="F17" s="31">
        <v>5934998.95068</v>
      </c>
      <c r="G17" s="32">
        <v>5934.998950679999</v>
      </c>
      <c r="H17" s="33">
        <v>1.8028196859701406</v>
      </c>
      <c r="I17" s="31">
        <v>5892839.237470001</v>
      </c>
      <c r="J17" s="32">
        <v>5892.839237470001</v>
      </c>
      <c r="K17" s="33">
        <v>1.8077521150025344</v>
      </c>
      <c r="L17" s="34">
        <f t="shared" si="0"/>
        <v>42.1597132099987</v>
      </c>
      <c r="M17" s="35">
        <f t="shared" si="1"/>
        <v>0.7154397313594342</v>
      </c>
    </row>
    <row r="18" spans="1:13" s="27" customFormat="1" ht="21">
      <c r="A18" s="28" t="s">
        <v>34</v>
      </c>
      <c r="B18" s="29" t="s">
        <v>37</v>
      </c>
      <c r="C18" s="30">
        <v>45</v>
      </c>
      <c r="D18" s="30">
        <v>54193</v>
      </c>
      <c r="E18" s="30">
        <v>382</v>
      </c>
      <c r="F18" s="31">
        <v>4928840.1263500005</v>
      </c>
      <c r="G18" s="32">
        <v>4928.840126350001</v>
      </c>
      <c r="H18" s="33">
        <v>1.4971881347620541</v>
      </c>
      <c r="I18" s="31">
        <v>4831619.3140899995</v>
      </c>
      <c r="J18" s="32">
        <v>4831.6193140899995</v>
      </c>
      <c r="K18" s="33">
        <v>1.482200630622202</v>
      </c>
      <c r="L18" s="34">
        <f t="shared" si="0"/>
        <v>97.22081226000137</v>
      </c>
      <c r="M18" s="35">
        <f t="shared" si="1"/>
        <v>2.0121786494330256</v>
      </c>
    </row>
    <row r="19" spans="1:13" s="27" customFormat="1" ht="21">
      <c r="A19" s="28" t="s">
        <v>36</v>
      </c>
      <c r="B19" s="29" t="s">
        <v>31</v>
      </c>
      <c r="C19" s="30">
        <v>11</v>
      </c>
      <c r="D19" s="30">
        <v>21850</v>
      </c>
      <c r="E19" s="30">
        <v>154</v>
      </c>
      <c r="F19" s="31">
        <v>4313918.857259999</v>
      </c>
      <c r="G19" s="32">
        <v>4313.918857259999</v>
      </c>
      <c r="H19" s="33">
        <v>1.310399193694056</v>
      </c>
      <c r="I19" s="31">
        <v>4307446.48757</v>
      </c>
      <c r="J19" s="32">
        <v>4307.44648757</v>
      </c>
      <c r="K19" s="33">
        <v>1.3213996147480251</v>
      </c>
      <c r="L19" s="34">
        <f t="shared" si="0"/>
        <v>6.472369689999141</v>
      </c>
      <c r="M19" s="35">
        <f t="shared" si="1"/>
        <v>0.15026001387774546</v>
      </c>
    </row>
    <row r="20" spans="1:13" s="27" customFormat="1" ht="21">
      <c r="A20" s="28" t="s">
        <v>38</v>
      </c>
      <c r="B20" s="29" t="s">
        <v>41</v>
      </c>
      <c r="C20" s="30">
        <v>10</v>
      </c>
      <c r="D20" s="30">
        <v>177724</v>
      </c>
      <c r="E20" s="30">
        <v>69</v>
      </c>
      <c r="F20" s="31">
        <v>3620902.5920800003</v>
      </c>
      <c r="G20" s="32">
        <v>3620.9025920800004</v>
      </c>
      <c r="H20" s="33">
        <v>1.0998880586548734</v>
      </c>
      <c r="I20" s="31">
        <v>3609614.66745</v>
      </c>
      <c r="J20" s="32">
        <v>3609.61466745</v>
      </c>
      <c r="K20" s="33">
        <v>1.107325057832129</v>
      </c>
      <c r="L20" s="34">
        <f t="shared" si="0"/>
        <v>11.287924630000362</v>
      </c>
      <c r="M20" s="35">
        <f t="shared" si="1"/>
        <v>0.3127182724458142</v>
      </c>
    </row>
    <row r="21" spans="1:13" s="27" customFormat="1" ht="21">
      <c r="A21" s="28" t="s">
        <v>40</v>
      </c>
      <c r="B21" s="29" t="s">
        <v>39</v>
      </c>
      <c r="C21" s="30">
        <v>27</v>
      </c>
      <c r="D21" s="30">
        <v>32257</v>
      </c>
      <c r="E21" s="30">
        <v>217</v>
      </c>
      <c r="F21" s="31">
        <v>3414134.78841</v>
      </c>
      <c r="G21" s="32">
        <v>3414.13478841</v>
      </c>
      <c r="H21" s="33">
        <v>1.037080117157533</v>
      </c>
      <c r="I21" s="31">
        <v>3402663.6816</v>
      </c>
      <c r="J21" s="32">
        <v>3402.6636815999996</v>
      </c>
      <c r="K21" s="33">
        <v>1.0438384994353962</v>
      </c>
      <c r="L21" s="34">
        <f t="shared" si="0"/>
        <v>11.471106810000492</v>
      </c>
      <c r="M21" s="35">
        <f t="shared" si="1"/>
        <v>0.3371213814644929</v>
      </c>
    </row>
    <row r="22" spans="1:13" s="27" customFormat="1" ht="21">
      <c r="A22" s="28" t="s">
        <v>42</v>
      </c>
      <c r="B22" s="29" t="s">
        <v>43</v>
      </c>
      <c r="C22" s="30">
        <v>27</v>
      </c>
      <c r="D22" s="30">
        <v>28581</v>
      </c>
      <c r="E22" s="30">
        <v>233</v>
      </c>
      <c r="F22" s="31">
        <v>2579986.4505999996</v>
      </c>
      <c r="G22" s="32">
        <v>2579.9864505999994</v>
      </c>
      <c r="H22" s="33">
        <v>0.783698598993854</v>
      </c>
      <c r="I22" s="31">
        <v>2559443.39703</v>
      </c>
      <c r="J22" s="32">
        <v>2559.44339703</v>
      </c>
      <c r="K22" s="33">
        <v>0.7851629796364029</v>
      </c>
      <c r="L22" s="34">
        <f t="shared" si="0"/>
        <v>20.5430535699993</v>
      </c>
      <c r="M22" s="35">
        <f t="shared" si="1"/>
        <v>0.8026375419686028</v>
      </c>
    </row>
    <row r="23" spans="1:13" s="27" customFormat="1" ht="21">
      <c r="A23" s="28" t="s">
        <v>44</v>
      </c>
      <c r="B23" s="29" t="s">
        <v>63</v>
      </c>
      <c r="C23" s="30">
        <v>2</v>
      </c>
      <c r="D23" s="30">
        <v>2785</v>
      </c>
      <c r="E23" s="30">
        <v>5</v>
      </c>
      <c r="F23" s="31">
        <v>1869706.6849800001</v>
      </c>
      <c r="G23" s="32">
        <v>1869.70668498</v>
      </c>
      <c r="H23" s="33">
        <v>0.5679434902487582</v>
      </c>
      <c r="I23" s="31">
        <v>1853688.62316</v>
      </c>
      <c r="J23" s="32">
        <v>1853.68862316</v>
      </c>
      <c r="K23" s="33">
        <v>0.5686578903707425</v>
      </c>
      <c r="L23" s="34">
        <f t="shared" si="0"/>
        <v>16.018061820000185</v>
      </c>
      <c r="M23" s="35">
        <f t="shared" si="1"/>
        <v>0.8641182569645407</v>
      </c>
    </row>
    <row r="24" spans="1:13" s="27" customFormat="1" ht="21">
      <c r="A24" s="28" t="s">
        <v>46</v>
      </c>
      <c r="B24" s="29" t="s">
        <v>45</v>
      </c>
      <c r="C24" s="30">
        <v>1</v>
      </c>
      <c r="D24" s="30">
        <v>18058</v>
      </c>
      <c r="E24" s="30">
        <v>1</v>
      </c>
      <c r="F24" s="31">
        <v>530161.9491699999</v>
      </c>
      <c r="G24" s="32">
        <v>530.16194917</v>
      </c>
      <c r="H24" s="33">
        <v>0.1610423871442249</v>
      </c>
      <c r="I24" s="31">
        <v>505296.69219000003</v>
      </c>
      <c r="J24" s="32">
        <v>505.29669219000004</v>
      </c>
      <c r="K24" s="33">
        <v>0.15501036549614636</v>
      </c>
      <c r="L24" s="34">
        <f t="shared" si="0"/>
        <v>24.865256979999913</v>
      </c>
      <c r="M24" s="35">
        <f t="shared" si="1"/>
        <v>4.920922175886748</v>
      </c>
    </row>
    <row r="25" spans="1:13" s="39" customFormat="1" ht="21">
      <c r="A25" s="28" t="s">
        <v>48</v>
      </c>
      <c r="B25" s="29" t="s">
        <v>47</v>
      </c>
      <c r="C25" s="30">
        <v>3</v>
      </c>
      <c r="D25" s="30">
        <v>786</v>
      </c>
      <c r="E25" s="30">
        <v>5</v>
      </c>
      <c r="F25" s="31">
        <v>255235.38013</v>
      </c>
      <c r="G25" s="32">
        <v>255.23538013</v>
      </c>
      <c r="H25" s="33">
        <v>0.07753048849346729</v>
      </c>
      <c r="I25" s="31">
        <v>244105.77199</v>
      </c>
      <c r="J25" s="32">
        <v>244.10577199000002</v>
      </c>
      <c r="K25" s="33">
        <v>0.074884568849821</v>
      </c>
      <c r="L25" s="34">
        <f t="shared" si="0"/>
        <v>11.129608139999988</v>
      </c>
      <c r="M25" s="35">
        <f t="shared" si="1"/>
        <v>4.559338375847958</v>
      </c>
    </row>
    <row r="26" spans="1:13" s="39" customFormat="1" ht="21">
      <c r="A26" s="47" t="s">
        <v>64</v>
      </c>
      <c r="B26" s="29" t="s">
        <v>19</v>
      </c>
      <c r="C26" s="30">
        <v>0</v>
      </c>
      <c r="D26" s="30">
        <v>0</v>
      </c>
      <c r="E26" s="30">
        <v>0</v>
      </c>
      <c r="F26" s="31">
        <v>0</v>
      </c>
      <c r="G26" s="32">
        <v>0</v>
      </c>
      <c r="H26" s="33">
        <v>0</v>
      </c>
      <c r="I26" s="31">
        <v>0</v>
      </c>
      <c r="J26" s="32">
        <v>0</v>
      </c>
      <c r="K26" s="33">
        <v>0</v>
      </c>
      <c r="L26" s="34">
        <f t="shared" si="0"/>
        <v>0</v>
      </c>
      <c r="M26" s="35">
        <v>0</v>
      </c>
    </row>
    <row r="27" spans="1:13" s="39" customFormat="1" ht="21">
      <c r="A27" s="47" t="s">
        <v>84</v>
      </c>
      <c r="B27" s="29" t="s">
        <v>49</v>
      </c>
      <c r="C27" s="36">
        <v>0</v>
      </c>
      <c r="D27" s="36">
        <v>0</v>
      </c>
      <c r="E27" s="36">
        <v>0</v>
      </c>
      <c r="F27" s="37">
        <v>0</v>
      </c>
      <c r="G27" s="38">
        <v>0</v>
      </c>
      <c r="H27" s="48">
        <v>0</v>
      </c>
      <c r="I27" s="49">
        <v>0</v>
      </c>
      <c r="J27" s="50">
        <v>0</v>
      </c>
      <c r="K27" s="48">
        <v>0</v>
      </c>
      <c r="L27" s="34">
        <f t="shared" si="0"/>
        <v>0</v>
      </c>
      <c r="M27" s="52">
        <v>0</v>
      </c>
    </row>
    <row r="28" spans="1:14" s="27" customFormat="1" ht="23.25" customHeight="1" thickBot="1">
      <c r="A28" s="60" t="s">
        <v>50</v>
      </c>
      <c r="B28" s="61"/>
      <c r="C28" s="40">
        <f aca="true" t="shared" si="2" ref="C28:L28">SUM(C7:C27)</f>
        <v>553</v>
      </c>
      <c r="D28" s="40">
        <f t="shared" si="2"/>
        <v>1640588</v>
      </c>
      <c r="E28" s="40">
        <f t="shared" si="2"/>
        <v>7065</v>
      </c>
      <c r="F28" s="41">
        <f t="shared" si="2"/>
        <v>329206464.56588</v>
      </c>
      <c r="G28" s="42">
        <f t="shared" si="2"/>
        <v>329206.46456587996</v>
      </c>
      <c r="H28" s="53">
        <f t="shared" si="2"/>
        <v>99.99999999999997</v>
      </c>
      <c r="I28" s="54">
        <f t="shared" si="2"/>
        <v>325976066.55057</v>
      </c>
      <c r="J28" s="53">
        <f t="shared" si="2"/>
        <v>325976.06655057013</v>
      </c>
      <c r="K28" s="53">
        <f t="shared" si="2"/>
        <v>99.99999999999997</v>
      </c>
      <c r="L28" s="55">
        <f t="shared" si="2"/>
        <v>3230.3980153099733</v>
      </c>
      <c r="M28" s="56">
        <f>L28*100/J28</f>
        <v>0.9909923907891646</v>
      </c>
      <c r="N28" s="43"/>
    </row>
    <row r="29" ht="6" customHeight="1"/>
    <row r="30" spans="2:10" ht="21">
      <c r="B30" s="44" t="s">
        <v>51</v>
      </c>
      <c r="J30" s="45"/>
    </row>
    <row r="31" spans="2:12" ht="21">
      <c r="B31" s="44" t="s">
        <v>52</v>
      </c>
      <c r="D31" s="46"/>
      <c r="F31" s="46"/>
      <c r="G31" s="1"/>
      <c r="H31" s="46"/>
      <c r="I31" s="1"/>
      <c r="J31" s="46"/>
      <c r="L31" s="46"/>
    </row>
    <row r="32" spans="2:10" ht="21">
      <c r="B32" s="44" t="s">
        <v>94</v>
      </c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  <row r="44" spans="6:10" ht="20.25">
      <c r="F44" s="1"/>
      <c r="G44" s="1"/>
      <c r="I44" s="1"/>
      <c r="J44" s="1"/>
    </row>
    <row r="45" spans="6:10" ht="20.25">
      <c r="F45" s="1"/>
      <c r="G45" s="1"/>
      <c r="I45" s="1"/>
      <c r="J45" s="1"/>
    </row>
  </sheetData>
  <mergeCells count="10">
    <mergeCell ref="A1:M1"/>
    <mergeCell ref="A2:M2"/>
    <mergeCell ref="A5:B5"/>
    <mergeCell ref="A28:B28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17" bottom="0.16" header="0.17" footer="0.16"/>
  <pageSetup horizontalDpi="600" verticalDpi="600" orientation="landscape" paperSize="9" scale="90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75" zoomScaleNormal="75" zoomScaleSheetLayoutView="75" workbookViewId="0" topLeftCell="A1">
      <selection activeCell="A1" sqref="A1:M1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bestFit="1" customWidth="1"/>
    <col min="5" max="5" width="9.42187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6.25">
      <c r="A2" s="70" t="s">
        <v>98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4" t="s">
        <v>2</v>
      </c>
      <c r="H4" s="66"/>
      <c r="I4" s="8" t="s">
        <v>2</v>
      </c>
      <c r="J4" s="64" t="s">
        <v>2</v>
      </c>
      <c r="K4" s="66"/>
      <c r="L4" s="64" t="s">
        <v>2</v>
      </c>
      <c r="M4" s="65"/>
    </row>
    <row r="5" spans="1:13" ht="21.75" customHeight="1">
      <c r="A5" s="58" t="s">
        <v>3</v>
      </c>
      <c r="B5" s="59"/>
      <c r="C5" s="9" t="s">
        <v>4</v>
      </c>
      <c r="D5" s="9" t="s">
        <v>5</v>
      </c>
      <c r="E5" s="9" t="s">
        <v>6</v>
      </c>
      <c r="F5" s="10" t="s">
        <v>95</v>
      </c>
      <c r="G5" s="67" t="str">
        <f>F5</f>
        <v>ธันวาคม  2548</v>
      </c>
      <c r="H5" s="68"/>
      <c r="I5" s="10" t="s">
        <v>93</v>
      </c>
      <c r="J5" s="67" t="str">
        <f>I5</f>
        <v>พฤศจิกายน 2548</v>
      </c>
      <c r="K5" s="68"/>
      <c r="L5" s="62" t="s">
        <v>7</v>
      </c>
      <c r="M5" s="63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7" customFormat="1" ht="21">
      <c r="A7" s="19" t="s">
        <v>12</v>
      </c>
      <c r="B7" s="20" t="s">
        <v>13</v>
      </c>
      <c r="C7" s="21">
        <v>32</v>
      </c>
      <c r="D7" s="21">
        <v>116887</v>
      </c>
      <c r="E7" s="21">
        <v>200</v>
      </c>
      <c r="F7" s="22">
        <v>66476127.24948999</v>
      </c>
      <c r="G7" s="23">
        <f aca="true" t="shared" si="0" ref="G7:G27">F7/1000</f>
        <v>66476.12724948999</v>
      </c>
      <c r="H7" s="24">
        <f aca="true" t="shared" si="1" ref="H7:H27">G7*100/$G$28</f>
        <v>19.21853361282072</v>
      </c>
      <c r="I7" s="22">
        <v>63571662.820319995</v>
      </c>
      <c r="J7" s="23">
        <f aca="true" t="shared" si="2" ref="J7:J27">I7/1000</f>
        <v>63571.662820319994</v>
      </c>
      <c r="K7" s="24">
        <f>J7*100/J28</f>
        <v>19.31057547856816</v>
      </c>
      <c r="L7" s="25">
        <f aca="true" t="shared" si="3" ref="L7:L27">G7-J7</f>
        <v>2904.464429169995</v>
      </c>
      <c r="M7" s="35">
        <f aca="true" t="shared" si="4" ref="M7:M25">L7*100/J7</f>
        <v>4.568803615188141</v>
      </c>
    </row>
    <row r="8" spans="1:13" s="27" customFormat="1" ht="21">
      <c r="A8" s="28" t="s">
        <v>14</v>
      </c>
      <c r="B8" s="29" t="s">
        <v>15</v>
      </c>
      <c r="C8" s="30">
        <v>58</v>
      </c>
      <c r="D8" s="30">
        <v>300262</v>
      </c>
      <c r="E8" s="30">
        <v>1671</v>
      </c>
      <c r="F8" s="31">
        <v>50889152.24989999</v>
      </c>
      <c r="G8" s="32">
        <f t="shared" si="0"/>
        <v>50889.15224989999</v>
      </c>
      <c r="H8" s="33">
        <f t="shared" si="1"/>
        <v>14.712272262373071</v>
      </c>
      <c r="I8" s="31">
        <v>49002087.791659996</v>
      </c>
      <c r="J8" s="32">
        <f t="shared" si="2"/>
        <v>49002.08779165999</v>
      </c>
      <c r="K8" s="33">
        <f>J8*100/J28</f>
        <v>14.88491055492436</v>
      </c>
      <c r="L8" s="34">
        <f t="shared" si="3"/>
        <v>1887.0644582399982</v>
      </c>
      <c r="M8" s="35">
        <f t="shared" si="4"/>
        <v>3.8509878727272735</v>
      </c>
    </row>
    <row r="9" spans="1:13" s="27" customFormat="1" ht="21">
      <c r="A9" s="28" t="s">
        <v>16</v>
      </c>
      <c r="B9" s="29" t="s">
        <v>17</v>
      </c>
      <c r="C9" s="30">
        <v>40</v>
      </c>
      <c r="D9" s="30">
        <v>131496</v>
      </c>
      <c r="E9" s="30">
        <v>442</v>
      </c>
      <c r="F9" s="31">
        <v>41120701.14139</v>
      </c>
      <c r="G9" s="32">
        <f t="shared" si="0"/>
        <v>41120.70114139</v>
      </c>
      <c r="H9" s="33">
        <f t="shared" si="1"/>
        <v>11.888171134015968</v>
      </c>
      <c r="I9" s="31">
        <v>37437414.93513</v>
      </c>
      <c r="J9" s="32">
        <f t="shared" si="2"/>
        <v>37437.41493513</v>
      </c>
      <c r="K9" s="33">
        <f>J9*100/J28</f>
        <v>11.372016945201306</v>
      </c>
      <c r="L9" s="34">
        <f t="shared" si="3"/>
        <v>3683.2862062600034</v>
      </c>
      <c r="M9" s="35">
        <f t="shared" si="4"/>
        <v>9.838516395008172</v>
      </c>
    </row>
    <row r="10" spans="1:13" s="27" customFormat="1" ht="21">
      <c r="A10" s="28" t="s">
        <v>18</v>
      </c>
      <c r="B10" s="29" t="s">
        <v>21</v>
      </c>
      <c r="C10" s="30">
        <v>79</v>
      </c>
      <c r="D10" s="30">
        <v>210243</v>
      </c>
      <c r="E10" s="30">
        <v>1234</v>
      </c>
      <c r="F10" s="31">
        <v>34897027.43303</v>
      </c>
      <c r="G10" s="32">
        <f t="shared" si="0"/>
        <v>34897.02743303</v>
      </c>
      <c r="H10" s="33">
        <f t="shared" si="1"/>
        <v>10.0888803613986</v>
      </c>
      <c r="I10" s="31">
        <v>33443591.520629995</v>
      </c>
      <c r="J10" s="32">
        <f t="shared" si="2"/>
        <v>33443.59152063</v>
      </c>
      <c r="K10" s="33">
        <f>J10*100/J28</f>
        <v>10.15885018076167</v>
      </c>
      <c r="L10" s="34">
        <f t="shared" si="3"/>
        <v>1453.4359124000039</v>
      </c>
      <c r="M10" s="35">
        <f t="shared" si="4"/>
        <v>4.3459324980196525</v>
      </c>
    </row>
    <row r="11" spans="1:13" s="27" customFormat="1" ht="21">
      <c r="A11" s="28" t="s">
        <v>20</v>
      </c>
      <c r="B11" s="29" t="s">
        <v>23</v>
      </c>
      <c r="C11" s="30">
        <v>40</v>
      </c>
      <c r="D11" s="30">
        <v>113695</v>
      </c>
      <c r="E11" s="30">
        <v>543</v>
      </c>
      <c r="F11" s="31">
        <v>34147620.9708</v>
      </c>
      <c r="G11" s="32">
        <f t="shared" si="0"/>
        <v>34147.620970799995</v>
      </c>
      <c r="H11" s="33">
        <f t="shared" si="1"/>
        <v>9.872223737736112</v>
      </c>
      <c r="I11" s="31">
        <v>32707372.44029</v>
      </c>
      <c r="J11" s="32">
        <f t="shared" si="2"/>
        <v>32707.37244029</v>
      </c>
      <c r="K11" s="33">
        <f>J11*100/J28</f>
        <v>9.935215726526136</v>
      </c>
      <c r="L11" s="34">
        <f t="shared" si="3"/>
        <v>1440.2485305099945</v>
      </c>
      <c r="M11" s="35">
        <f t="shared" si="4"/>
        <v>4.403436971708096</v>
      </c>
    </row>
    <row r="12" spans="1:13" s="27" customFormat="1" ht="21">
      <c r="A12" s="28" t="s">
        <v>22</v>
      </c>
      <c r="B12" s="29" t="s">
        <v>83</v>
      </c>
      <c r="C12" s="30">
        <v>33</v>
      </c>
      <c r="D12" s="30">
        <v>98758</v>
      </c>
      <c r="E12" s="30">
        <v>605</v>
      </c>
      <c r="F12" s="31">
        <v>24351661.194739997</v>
      </c>
      <c r="G12" s="32">
        <f t="shared" si="0"/>
        <v>24351.661194739998</v>
      </c>
      <c r="H12" s="33">
        <f t="shared" si="1"/>
        <v>7.0401697355605695</v>
      </c>
      <c r="I12" s="31">
        <v>23828344.814460002</v>
      </c>
      <c r="J12" s="32">
        <f t="shared" si="2"/>
        <v>23828.34481446</v>
      </c>
      <c r="K12" s="33">
        <f>J12*100/J28</f>
        <v>7.2381157052557015</v>
      </c>
      <c r="L12" s="34">
        <f t="shared" si="3"/>
        <v>523.3163802799972</v>
      </c>
      <c r="M12" s="35">
        <f t="shared" si="4"/>
        <v>2.19619274588652</v>
      </c>
    </row>
    <row r="13" spans="1:13" s="27" customFormat="1" ht="21">
      <c r="A13" s="28" t="s">
        <v>24</v>
      </c>
      <c r="B13" s="29" t="s">
        <v>33</v>
      </c>
      <c r="C13" s="30">
        <v>3</v>
      </c>
      <c r="D13" s="30">
        <v>26829</v>
      </c>
      <c r="E13" s="30">
        <v>28</v>
      </c>
      <c r="F13" s="31">
        <v>21907785.238300007</v>
      </c>
      <c r="G13" s="32">
        <f t="shared" si="0"/>
        <v>21907.785238300006</v>
      </c>
      <c r="H13" s="33">
        <f t="shared" si="1"/>
        <v>6.333634710766887</v>
      </c>
      <c r="I13" s="31">
        <v>21309180.75956</v>
      </c>
      <c r="J13" s="32">
        <f t="shared" si="2"/>
        <v>21309.18075956</v>
      </c>
      <c r="K13" s="33">
        <f>J13*100/J28</f>
        <v>6.4728925623195535</v>
      </c>
      <c r="L13" s="34">
        <f t="shared" si="3"/>
        <v>598.604478740006</v>
      </c>
      <c r="M13" s="35">
        <f t="shared" si="4"/>
        <v>2.809138865985978</v>
      </c>
    </row>
    <row r="14" spans="1:13" s="27" customFormat="1" ht="21">
      <c r="A14" s="28" t="s">
        <v>26</v>
      </c>
      <c r="B14" s="29" t="s">
        <v>25</v>
      </c>
      <c r="C14" s="30">
        <v>33</v>
      </c>
      <c r="D14" s="30">
        <v>144272</v>
      </c>
      <c r="E14" s="30">
        <v>493</v>
      </c>
      <c r="F14" s="31">
        <v>16003208.969209999</v>
      </c>
      <c r="G14" s="32">
        <f t="shared" si="0"/>
        <v>16003.208969209998</v>
      </c>
      <c r="H14" s="33">
        <f t="shared" si="1"/>
        <v>4.626596376974051</v>
      </c>
      <c r="I14" s="31">
        <v>15535633.7967</v>
      </c>
      <c r="J14" s="32">
        <f t="shared" si="2"/>
        <v>15535.6337967</v>
      </c>
      <c r="K14" s="33">
        <f>J14*100/J28</f>
        <v>4.719115651992626</v>
      </c>
      <c r="L14" s="34">
        <f t="shared" si="3"/>
        <v>467.5751725099981</v>
      </c>
      <c r="M14" s="35">
        <f t="shared" si="4"/>
        <v>3.0096948642630723</v>
      </c>
    </row>
    <row r="15" spans="1:13" s="27" customFormat="1" ht="21">
      <c r="A15" s="28" t="s">
        <v>28</v>
      </c>
      <c r="B15" s="29" t="s">
        <v>70</v>
      </c>
      <c r="C15" s="30">
        <v>77</v>
      </c>
      <c r="D15" s="30">
        <v>76074</v>
      </c>
      <c r="E15" s="30">
        <v>331</v>
      </c>
      <c r="F15" s="31">
        <v>13792799.614799999</v>
      </c>
      <c r="G15" s="32">
        <f t="shared" si="0"/>
        <v>13792.799614799998</v>
      </c>
      <c r="H15" s="33">
        <f t="shared" si="1"/>
        <v>3.987557548547899</v>
      </c>
      <c r="I15" s="31">
        <v>13443739.057430001</v>
      </c>
      <c r="J15" s="32">
        <f t="shared" si="2"/>
        <v>13443.73905743</v>
      </c>
      <c r="K15" s="33">
        <f>J15*100/J28</f>
        <v>4.083680153473923</v>
      </c>
      <c r="L15" s="34">
        <f t="shared" si="3"/>
        <v>349.0605573699977</v>
      </c>
      <c r="M15" s="35">
        <f t="shared" si="4"/>
        <v>2.596454422976033</v>
      </c>
    </row>
    <row r="16" spans="1:13" s="27" customFormat="1" ht="21">
      <c r="A16" s="28" t="s">
        <v>30</v>
      </c>
      <c r="B16" s="29" t="s">
        <v>29</v>
      </c>
      <c r="C16" s="30">
        <v>25</v>
      </c>
      <c r="D16" s="30">
        <v>96845</v>
      </c>
      <c r="E16" s="30">
        <v>494</v>
      </c>
      <c r="F16" s="31">
        <v>13763801.49799</v>
      </c>
      <c r="G16" s="32">
        <f t="shared" si="0"/>
        <v>13763.80149799</v>
      </c>
      <c r="H16" s="33">
        <f t="shared" si="1"/>
        <v>3.9791740685577084</v>
      </c>
      <c r="I16" s="31">
        <v>11479550.85004</v>
      </c>
      <c r="J16" s="32">
        <f t="shared" si="2"/>
        <v>11479.55085004</v>
      </c>
      <c r="K16" s="33">
        <f>J16*100/J28</f>
        <v>3.487036885857611</v>
      </c>
      <c r="L16" s="34">
        <f t="shared" si="3"/>
        <v>2284.2506479500007</v>
      </c>
      <c r="M16" s="35">
        <f t="shared" si="4"/>
        <v>19.89843224521316</v>
      </c>
    </row>
    <row r="17" spans="1:13" s="27" customFormat="1" ht="21">
      <c r="A17" s="28" t="s">
        <v>32</v>
      </c>
      <c r="B17" s="29" t="s">
        <v>35</v>
      </c>
      <c r="C17" s="30">
        <v>3</v>
      </c>
      <c r="D17" s="30">
        <v>12667</v>
      </c>
      <c r="E17" s="30">
        <v>13</v>
      </c>
      <c r="F17" s="31">
        <v>6075097.0065399995</v>
      </c>
      <c r="G17" s="32">
        <f t="shared" si="0"/>
        <v>6075.09700654</v>
      </c>
      <c r="H17" s="33">
        <f t="shared" si="1"/>
        <v>1.7563366106323721</v>
      </c>
      <c r="I17" s="31">
        <v>5934998.95068</v>
      </c>
      <c r="J17" s="32">
        <f t="shared" si="2"/>
        <v>5934.998950679999</v>
      </c>
      <c r="K17" s="33">
        <f>J17*100/J28</f>
        <v>1.8028196859701406</v>
      </c>
      <c r="L17" s="34">
        <f t="shared" si="3"/>
        <v>140.0980558600004</v>
      </c>
      <c r="M17" s="35">
        <f t="shared" si="4"/>
        <v>2.3605405329338556</v>
      </c>
    </row>
    <row r="18" spans="1:13" s="27" customFormat="1" ht="21">
      <c r="A18" s="28" t="s">
        <v>34</v>
      </c>
      <c r="B18" s="29" t="s">
        <v>37</v>
      </c>
      <c r="C18" s="30">
        <v>45</v>
      </c>
      <c r="D18" s="30">
        <v>54475</v>
      </c>
      <c r="E18" s="30">
        <v>379</v>
      </c>
      <c r="F18" s="31">
        <v>5101551.357460001</v>
      </c>
      <c r="G18" s="32">
        <f t="shared" si="0"/>
        <v>5101.551357460001</v>
      </c>
      <c r="H18" s="33">
        <f t="shared" si="1"/>
        <v>1.474880386351454</v>
      </c>
      <c r="I18" s="31">
        <v>4928840.1263500005</v>
      </c>
      <c r="J18" s="32">
        <f t="shared" si="2"/>
        <v>4928.840126350001</v>
      </c>
      <c r="K18" s="33">
        <f>J18*100/J28</f>
        <v>1.4971881347620541</v>
      </c>
      <c r="L18" s="34">
        <f t="shared" si="3"/>
        <v>172.71123110999997</v>
      </c>
      <c r="M18" s="35">
        <f t="shared" si="4"/>
        <v>3.504094811001699</v>
      </c>
    </row>
    <row r="19" spans="1:13" s="27" customFormat="1" ht="21">
      <c r="A19" s="28" t="s">
        <v>36</v>
      </c>
      <c r="B19" s="29" t="s">
        <v>96</v>
      </c>
      <c r="C19" s="30">
        <v>9</v>
      </c>
      <c r="D19" s="30">
        <v>22814</v>
      </c>
      <c r="E19" s="30">
        <v>156</v>
      </c>
      <c r="F19" s="31">
        <v>4789243.660409999</v>
      </c>
      <c r="G19" s="32">
        <f t="shared" si="0"/>
        <v>4789.243660409999</v>
      </c>
      <c r="H19" s="33">
        <f t="shared" si="1"/>
        <v>1.384590891135047</v>
      </c>
      <c r="I19" s="31">
        <v>4313918.857259999</v>
      </c>
      <c r="J19" s="32">
        <f t="shared" si="2"/>
        <v>4313.918857259999</v>
      </c>
      <c r="K19" s="33">
        <f>J19*100/J28</f>
        <v>1.310399193694056</v>
      </c>
      <c r="L19" s="34">
        <f t="shared" si="3"/>
        <v>475.32480315000066</v>
      </c>
      <c r="M19" s="35">
        <f t="shared" si="4"/>
        <v>11.018399253153893</v>
      </c>
    </row>
    <row r="20" spans="1:13" s="27" customFormat="1" ht="21">
      <c r="A20" s="28" t="s">
        <v>38</v>
      </c>
      <c r="B20" s="29" t="s">
        <v>41</v>
      </c>
      <c r="C20" s="30">
        <v>10</v>
      </c>
      <c r="D20" s="30">
        <v>177794</v>
      </c>
      <c r="E20" s="30">
        <v>69</v>
      </c>
      <c r="F20" s="31">
        <v>3705803.37019</v>
      </c>
      <c r="G20" s="32">
        <f t="shared" si="0"/>
        <v>3705.8033701900004</v>
      </c>
      <c r="H20" s="33">
        <f t="shared" si="1"/>
        <v>1.0713636545824388</v>
      </c>
      <c r="I20" s="31">
        <v>3620902.5920800003</v>
      </c>
      <c r="J20" s="32">
        <f t="shared" si="2"/>
        <v>3620.9025920800004</v>
      </c>
      <c r="K20" s="33">
        <f>J20*100/J28</f>
        <v>1.0998880586548734</v>
      </c>
      <c r="L20" s="34">
        <f t="shared" si="3"/>
        <v>84.90077810999992</v>
      </c>
      <c r="M20" s="35">
        <f t="shared" si="4"/>
        <v>2.3447407366247126</v>
      </c>
    </row>
    <row r="21" spans="1:13" s="27" customFormat="1" ht="21">
      <c r="A21" s="28" t="s">
        <v>40</v>
      </c>
      <c r="B21" s="29" t="s">
        <v>39</v>
      </c>
      <c r="C21" s="30">
        <v>27</v>
      </c>
      <c r="D21" s="30">
        <v>32109</v>
      </c>
      <c r="E21" s="30">
        <v>213</v>
      </c>
      <c r="F21" s="31">
        <v>3485207.0914800004</v>
      </c>
      <c r="G21" s="32">
        <f t="shared" si="0"/>
        <v>3485.2070914800006</v>
      </c>
      <c r="H21" s="33">
        <f t="shared" si="1"/>
        <v>1.0075883239086165</v>
      </c>
      <c r="I21" s="31">
        <v>3414134.78841</v>
      </c>
      <c r="J21" s="32">
        <f t="shared" si="2"/>
        <v>3414.13478841</v>
      </c>
      <c r="K21" s="33">
        <f>J21*100/J28</f>
        <v>1.037080117157533</v>
      </c>
      <c r="L21" s="34">
        <f t="shared" si="3"/>
        <v>71.07230307000054</v>
      </c>
      <c r="M21" s="35">
        <f t="shared" si="4"/>
        <v>2.0817075913719183</v>
      </c>
    </row>
    <row r="22" spans="1:13" s="27" customFormat="1" ht="21">
      <c r="A22" s="28" t="s">
        <v>42</v>
      </c>
      <c r="B22" s="29" t="s">
        <v>43</v>
      </c>
      <c r="C22" s="30">
        <v>27</v>
      </c>
      <c r="D22" s="30">
        <v>29362</v>
      </c>
      <c r="E22" s="30">
        <v>237</v>
      </c>
      <c r="F22" s="31">
        <v>2656836.36993</v>
      </c>
      <c r="G22" s="32">
        <f t="shared" si="0"/>
        <v>2656.83636993</v>
      </c>
      <c r="H22" s="33">
        <f t="shared" si="1"/>
        <v>0.7681027940696716</v>
      </c>
      <c r="I22" s="31">
        <v>2579986.4505999996</v>
      </c>
      <c r="J22" s="32">
        <f t="shared" si="2"/>
        <v>2579.9864505999994</v>
      </c>
      <c r="K22" s="33">
        <f>J22*100/J28</f>
        <v>0.783698598993854</v>
      </c>
      <c r="L22" s="34">
        <f t="shared" si="3"/>
        <v>76.84991933000038</v>
      </c>
      <c r="M22" s="35">
        <f t="shared" si="4"/>
        <v>2.978694687025516</v>
      </c>
    </row>
    <row r="23" spans="1:13" s="27" customFormat="1" ht="21">
      <c r="A23" s="28" t="s">
        <v>44</v>
      </c>
      <c r="B23" s="29" t="s">
        <v>63</v>
      </c>
      <c r="C23" s="30">
        <v>2</v>
      </c>
      <c r="D23" s="30">
        <v>2802</v>
      </c>
      <c r="E23" s="30">
        <v>5</v>
      </c>
      <c r="F23" s="31">
        <v>1911254.5048</v>
      </c>
      <c r="G23" s="32">
        <f t="shared" si="0"/>
        <v>1911.2545048</v>
      </c>
      <c r="H23" s="33">
        <f t="shared" si="1"/>
        <v>0.5525518778387565</v>
      </c>
      <c r="I23" s="31">
        <v>1869706.6849800001</v>
      </c>
      <c r="J23" s="32">
        <f t="shared" si="2"/>
        <v>1869.70668498</v>
      </c>
      <c r="K23" s="33">
        <f>J23*100/J28</f>
        <v>0.5679434902487582</v>
      </c>
      <c r="L23" s="34">
        <f t="shared" si="3"/>
        <v>41.54781981999986</v>
      </c>
      <c r="M23" s="35">
        <f t="shared" si="4"/>
        <v>2.222157098424467</v>
      </c>
    </row>
    <row r="24" spans="1:13" s="27" customFormat="1" ht="21">
      <c r="A24" s="28" t="s">
        <v>46</v>
      </c>
      <c r="B24" s="29" t="s">
        <v>45</v>
      </c>
      <c r="C24" s="30">
        <v>1</v>
      </c>
      <c r="D24" s="30">
        <v>17761</v>
      </c>
      <c r="E24" s="30">
        <v>1</v>
      </c>
      <c r="F24" s="31">
        <v>561155.1756</v>
      </c>
      <c r="G24" s="32">
        <f t="shared" si="0"/>
        <v>561.1551756</v>
      </c>
      <c r="H24" s="33">
        <f t="shared" si="1"/>
        <v>0.1622323689796423</v>
      </c>
      <c r="I24" s="31">
        <v>530161.9491699999</v>
      </c>
      <c r="J24" s="32">
        <f t="shared" si="2"/>
        <v>530.16194917</v>
      </c>
      <c r="K24" s="33">
        <f>J24*100/J28</f>
        <v>0.1610423871442249</v>
      </c>
      <c r="L24" s="34">
        <f t="shared" si="3"/>
        <v>30.99322643000005</v>
      </c>
      <c r="M24" s="35">
        <f t="shared" si="4"/>
        <v>5.845992244166483</v>
      </c>
    </row>
    <row r="25" spans="1:13" s="39" customFormat="1" ht="21">
      <c r="A25" s="28" t="s">
        <v>48</v>
      </c>
      <c r="B25" s="29" t="s">
        <v>47</v>
      </c>
      <c r="C25" s="30">
        <v>3</v>
      </c>
      <c r="D25" s="30">
        <v>793</v>
      </c>
      <c r="E25" s="30">
        <v>5</v>
      </c>
      <c r="F25" s="31">
        <v>259904.63021000003</v>
      </c>
      <c r="G25" s="32">
        <f t="shared" si="0"/>
        <v>259.90463021000005</v>
      </c>
      <c r="H25" s="33">
        <f t="shared" si="1"/>
        <v>0.07513954375037615</v>
      </c>
      <c r="I25" s="31">
        <v>255235.38013</v>
      </c>
      <c r="J25" s="32">
        <f t="shared" si="2"/>
        <v>255.23538013</v>
      </c>
      <c r="K25" s="33">
        <f>J25*100/J28</f>
        <v>0.07753048849346729</v>
      </c>
      <c r="L25" s="34">
        <f t="shared" si="3"/>
        <v>4.66925008000004</v>
      </c>
      <c r="M25" s="35">
        <f t="shared" si="4"/>
        <v>1.8293898273906357</v>
      </c>
    </row>
    <row r="26" spans="1:13" s="39" customFormat="1" ht="21">
      <c r="A26" s="47" t="s">
        <v>64</v>
      </c>
      <c r="B26" s="29" t="s">
        <v>19</v>
      </c>
      <c r="C26" s="30">
        <v>0</v>
      </c>
      <c r="D26" s="30">
        <v>0</v>
      </c>
      <c r="E26" s="30">
        <v>0</v>
      </c>
      <c r="F26" s="31">
        <v>0</v>
      </c>
      <c r="G26" s="32">
        <f t="shared" si="0"/>
        <v>0</v>
      </c>
      <c r="H26" s="33">
        <f t="shared" si="1"/>
        <v>0</v>
      </c>
      <c r="I26" s="31">
        <v>0</v>
      </c>
      <c r="J26" s="32">
        <f t="shared" si="2"/>
        <v>0</v>
      </c>
      <c r="K26" s="33">
        <f>J26*100/J28</f>
        <v>0</v>
      </c>
      <c r="L26" s="34">
        <f t="shared" si="3"/>
        <v>0</v>
      </c>
      <c r="M26" s="35">
        <v>0</v>
      </c>
    </row>
    <row r="27" spans="1:13" s="39" customFormat="1" ht="21">
      <c r="A27" s="47" t="s">
        <v>84</v>
      </c>
      <c r="B27" s="29" t="s">
        <v>49</v>
      </c>
      <c r="C27" s="36">
        <v>0</v>
      </c>
      <c r="D27" s="36">
        <v>0</v>
      </c>
      <c r="E27" s="36">
        <v>0</v>
      </c>
      <c r="F27" s="37">
        <v>0</v>
      </c>
      <c r="G27" s="38">
        <f t="shared" si="0"/>
        <v>0</v>
      </c>
      <c r="H27" s="48">
        <f t="shared" si="1"/>
        <v>0</v>
      </c>
      <c r="I27" s="49">
        <v>0</v>
      </c>
      <c r="J27" s="50">
        <f t="shared" si="2"/>
        <v>0</v>
      </c>
      <c r="K27" s="48">
        <f>J27*100/J28</f>
        <v>0</v>
      </c>
      <c r="L27" s="34">
        <f t="shared" si="3"/>
        <v>0</v>
      </c>
      <c r="M27" s="52">
        <v>0</v>
      </c>
    </row>
    <row r="28" spans="1:14" s="27" customFormat="1" ht="23.25" customHeight="1" thickBot="1">
      <c r="A28" s="60" t="s">
        <v>50</v>
      </c>
      <c r="B28" s="61"/>
      <c r="C28" s="40">
        <f aca="true" t="shared" si="5" ref="C28:L28">SUM(C7:C27)</f>
        <v>547</v>
      </c>
      <c r="D28" s="40">
        <f t="shared" si="5"/>
        <v>1665938</v>
      </c>
      <c r="E28" s="40">
        <f t="shared" si="5"/>
        <v>7119</v>
      </c>
      <c r="F28" s="41">
        <f t="shared" si="5"/>
        <v>345895938.72627</v>
      </c>
      <c r="G28" s="42">
        <f t="shared" si="5"/>
        <v>345895.9387262701</v>
      </c>
      <c r="H28" s="53">
        <f t="shared" si="5"/>
        <v>99.99999999999999</v>
      </c>
      <c r="I28" s="54">
        <f t="shared" si="5"/>
        <v>329206464.56588</v>
      </c>
      <c r="J28" s="53">
        <f t="shared" si="5"/>
        <v>329206.46456587996</v>
      </c>
      <c r="K28" s="53">
        <f t="shared" si="5"/>
        <v>99.99999999999997</v>
      </c>
      <c r="L28" s="55">
        <f t="shared" si="5"/>
        <v>16689.47416039</v>
      </c>
      <c r="M28" s="56">
        <f>L28*100/J28</f>
        <v>5.069607057199858</v>
      </c>
      <c r="N28" s="43"/>
    </row>
    <row r="29" ht="6" customHeight="1"/>
    <row r="30" spans="2:10" ht="21">
      <c r="B30" s="44" t="s">
        <v>51</v>
      </c>
      <c r="J30" s="45"/>
    </row>
    <row r="31" spans="2:12" ht="21">
      <c r="B31" s="44" t="s">
        <v>52</v>
      </c>
      <c r="D31" s="46"/>
      <c r="F31" s="46"/>
      <c r="G31" s="1"/>
      <c r="H31" s="46"/>
      <c r="I31" s="1"/>
      <c r="J31" s="46"/>
      <c r="L31" s="46"/>
    </row>
    <row r="32" spans="2:10" ht="21">
      <c r="B32" s="44" t="s">
        <v>97</v>
      </c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  <row r="44" spans="6:10" ht="20.25">
      <c r="F44" s="1"/>
      <c r="G44" s="1"/>
      <c r="I44" s="1"/>
      <c r="J44" s="1"/>
    </row>
    <row r="45" spans="6:10" ht="20.25">
      <c r="F45" s="1"/>
      <c r="G45" s="1"/>
      <c r="I45" s="1"/>
      <c r="J45" s="1"/>
    </row>
  </sheetData>
  <sheetProtection password="DC2F" sheet="1" objects="1" scenarios="1"/>
  <mergeCells count="10">
    <mergeCell ref="A1:M1"/>
    <mergeCell ref="A2:M2"/>
    <mergeCell ref="A5:B5"/>
    <mergeCell ref="A28:B28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17" bottom="0.16" header="0.17" footer="0.16"/>
  <pageSetup horizontalDpi="600" verticalDpi="600" orientation="landscape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SheetLayoutView="75" workbookViewId="0" topLeftCell="A8">
      <selection activeCell="B32" sqref="B32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3.7109375" style="1" customWidth="1"/>
    <col min="5" max="5" width="9.42187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4" customHeight="1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4" t="s">
        <v>2</v>
      </c>
      <c r="H4" s="66"/>
      <c r="I4" s="8" t="s">
        <v>2</v>
      </c>
      <c r="J4" s="64" t="s">
        <v>2</v>
      </c>
      <c r="K4" s="66"/>
      <c r="L4" s="64" t="s">
        <v>2</v>
      </c>
      <c r="M4" s="65"/>
    </row>
    <row r="5" spans="1:13" ht="21.75" customHeight="1">
      <c r="A5" s="58" t="s">
        <v>3</v>
      </c>
      <c r="B5" s="59"/>
      <c r="C5" s="9" t="s">
        <v>4</v>
      </c>
      <c r="D5" s="9" t="s">
        <v>5</v>
      </c>
      <c r="E5" s="9" t="s">
        <v>6</v>
      </c>
      <c r="F5" s="10" t="s">
        <v>59</v>
      </c>
      <c r="G5" s="67" t="str">
        <f>F5</f>
        <v>มกราคม 2548</v>
      </c>
      <c r="H5" s="68"/>
      <c r="I5" s="10" t="s">
        <v>56</v>
      </c>
      <c r="J5" s="69" t="str">
        <f>I5</f>
        <v>ธันวาคม 2547</v>
      </c>
      <c r="K5" s="68"/>
      <c r="L5" s="62" t="s">
        <v>7</v>
      </c>
      <c r="M5" s="63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7" customFormat="1" ht="21">
      <c r="A7" s="19" t="s">
        <v>12</v>
      </c>
      <c r="B7" s="20" t="s">
        <v>13</v>
      </c>
      <c r="C7" s="21">
        <v>32</v>
      </c>
      <c r="D7" s="21">
        <v>107473</v>
      </c>
      <c r="E7" s="21">
        <v>189</v>
      </c>
      <c r="F7" s="22">
        <v>59608681.854729995</v>
      </c>
      <c r="G7" s="23">
        <v>59608.68185472999</v>
      </c>
      <c r="H7" s="24">
        <f aca="true" t="shared" si="0" ref="H7:H26">G7*100/$G$27</f>
        <v>19.405444704466547</v>
      </c>
      <c r="I7" s="22">
        <v>52850758.21771</v>
      </c>
      <c r="J7" s="23">
        <f aca="true" t="shared" si="1" ref="J7:J26">I7/1000</f>
        <v>52850.758217710005</v>
      </c>
      <c r="K7" s="24">
        <f>J7*100/J27</f>
        <v>17.30189382064146</v>
      </c>
      <c r="L7" s="25">
        <f aca="true" t="shared" si="2" ref="L7:L26">G7-J7</f>
        <v>6757.923637019987</v>
      </c>
      <c r="M7" s="26">
        <f aca="true" t="shared" si="3" ref="M7:M24">L7*100/J7</f>
        <v>12.786805459217506</v>
      </c>
    </row>
    <row r="8" spans="1:13" s="27" customFormat="1" ht="21">
      <c r="A8" s="28" t="s">
        <v>14</v>
      </c>
      <c r="B8" s="29" t="s">
        <v>15</v>
      </c>
      <c r="C8" s="30">
        <v>60</v>
      </c>
      <c r="D8" s="30">
        <v>269785</v>
      </c>
      <c r="E8" s="30">
        <v>1508</v>
      </c>
      <c r="F8" s="31">
        <v>46146675.038909994</v>
      </c>
      <c r="G8" s="32">
        <v>46146.67503890999</v>
      </c>
      <c r="H8" s="33">
        <f t="shared" si="0"/>
        <v>15.022924897835097</v>
      </c>
      <c r="I8" s="31">
        <v>42471283.37297</v>
      </c>
      <c r="J8" s="32">
        <f t="shared" si="1"/>
        <v>42471.28337297</v>
      </c>
      <c r="K8" s="33">
        <f>J8*100/J27</f>
        <v>13.90393742921295</v>
      </c>
      <c r="L8" s="34">
        <f t="shared" si="2"/>
        <v>3675.391665939991</v>
      </c>
      <c r="M8" s="35">
        <f t="shared" si="3"/>
        <v>8.65382765494466</v>
      </c>
    </row>
    <row r="9" spans="1:13" s="27" customFormat="1" ht="21">
      <c r="A9" s="28" t="s">
        <v>16</v>
      </c>
      <c r="B9" s="29" t="s">
        <v>17</v>
      </c>
      <c r="C9" s="30">
        <v>37</v>
      </c>
      <c r="D9" s="30">
        <v>109930</v>
      </c>
      <c r="E9" s="30">
        <v>377</v>
      </c>
      <c r="F9" s="31">
        <v>35419663.01096</v>
      </c>
      <c r="G9" s="32">
        <v>35419.66301096</v>
      </c>
      <c r="H9" s="33">
        <f t="shared" si="0"/>
        <v>11.530775226419186</v>
      </c>
      <c r="I9" s="31">
        <v>41130387.41993</v>
      </c>
      <c r="J9" s="32">
        <f t="shared" si="1"/>
        <v>41130.387419930004</v>
      </c>
      <c r="K9" s="33">
        <f>J9*100/J27</f>
        <v>13.464964741092619</v>
      </c>
      <c r="L9" s="34">
        <f t="shared" si="2"/>
        <v>-5710.724408970003</v>
      </c>
      <c r="M9" s="35">
        <f t="shared" si="3"/>
        <v>-13.884441084070202</v>
      </c>
    </row>
    <row r="10" spans="1:13" s="27" customFormat="1" ht="21">
      <c r="A10" s="28" t="s">
        <v>18</v>
      </c>
      <c r="B10" s="29" t="s">
        <v>21</v>
      </c>
      <c r="C10" s="30">
        <v>83</v>
      </c>
      <c r="D10" s="30">
        <v>188966</v>
      </c>
      <c r="E10" s="30">
        <v>1061</v>
      </c>
      <c r="F10" s="31">
        <v>31227662.27695</v>
      </c>
      <c r="G10" s="32">
        <v>31227.662276950003</v>
      </c>
      <c r="H10" s="33">
        <f t="shared" si="0"/>
        <v>10.166080757194662</v>
      </c>
      <c r="I10" s="31">
        <v>35694000.51615</v>
      </c>
      <c r="J10" s="32">
        <f t="shared" si="1"/>
        <v>35694.00051615</v>
      </c>
      <c r="K10" s="33">
        <f>J10*100/J27</f>
        <v>11.685240246135262</v>
      </c>
      <c r="L10" s="34">
        <f t="shared" si="2"/>
        <v>-4466.3382391999985</v>
      </c>
      <c r="M10" s="35">
        <f t="shared" si="3"/>
        <v>-12.512854190101702</v>
      </c>
    </row>
    <row r="11" spans="1:13" s="27" customFormat="1" ht="21">
      <c r="A11" s="28" t="s">
        <v>20</v>
      </c>
      <c r="B11" s="29" t="s">
        <v>23</v>
      </c>
      <c r="C11" s="30">
        <v>40</v>
      </c>
      <c r="D11" s="30">
        <v>105765</v>
      </c>
      <c r="E11" s="30">
        <v>486</v>
      </c>
      <c r="F11" s="31">
        <v>30584301.27491</v>
      </c>
      <c r="G11" s="32">
        <v>30584.301274909998</v>
      </c>
      <c r="H11" s="33">
        <f t="shared" si="0"/>
        <v>9.956636327933108</v>
      </c>
      <c r="I11" s="31">
        <v>28437131.719229996</v>
      </c>
      <c r="J11" s="32">
        <f t="shared" si="1"/>
        <v>28437.131719229998</v>
      </c>
      <c r="K11" s="33">
        <f>J11*100/J27</f>
        <v>9.309539733430746</v>
      </c>
      <c r="L11" s="34">
        <f t="shared" si="2"/>
        <v>2147.1695556800005</v>
      </c>
      <c r="M11" s="35">
        <f t="shared" si="3"/>
        <v>7.550584133729715</v>
      </c>
    </row>
    <row r="12" spans="1:13" s="27" customFormat="1" ht="21">
      <c r="A12" s="28" t="s">
        <v>22</v>
      </c>
      <c r="B12" s="29" t="s">
        <v>19</v>
      </c>
      <c r="C12" s="30">
        <v>34</v>
      </c>
      <c r="D12" s="30">
        <v>93000</v>
      </c>
      <c r="E12" s="30">
        <v>572</v>
      </c>
      <c r="F12" s="31">
        <v>21749802.938260004</v>
      </c>
      <c r="G12" s="32">
        <v>21749.802938260003</v>
      </c>
      <c r="H12" s="33">
        <f t="shared" si="0"/>
        <v>7.080589355759381</v>
      </c>
      <c r="I12" s="31">
        <v>35666302.20708001</v>
      </c>
      <c r="J12" s="32">
        <f t="shared" si="1"/>
        <v>35666.30220708001</v>
      </c>
      <c r="K12" s="33">
        <f>J12*100/J27</f>
        <v>11.676172576745046</v>
      </c>
      <c r="L12" s="34">
        <f t="shared" si="2"/>
        <v>-13916.499268820004</v>
      </c>
      <c r="M12" s="35">
        <f t="shared" si="3"/>
        <v>-39.01862096053648</v>
      </c>
    </row>
    <row r="13" spans="1:13" s="27" customFormat="1" ht="21">
      <c r="A13" s="28" t="s">
        <v>24</v>
      </c>
      <c r="B13" s="29" t="s">
        <v>33</v>
      </c>
      <c r="C13" s="30">
        <v>3</v>
      </c>
      <c r="D13" s="30">
        <v>27643</v>
      </c>
      <c r="E13" s="30">
        <v>22</v>
      </c>
      <c r="F13" s="31">
        <v>20302992.328940004</v>
      </c>
      <c r="G13" s="32">
        <v>20302.992328940003</v>
      </c>
      <c r="H13" s="33">
        <f t="shared" si="0"/>
        <v>6.60958408599989</v>
      </c>
      <c r="I13" s="31">
        <v>6410722.088470001</v>
      </c>
      <c r="J13" s="32">
        <f t="shared" si="1"/>
        <v>6410.722088470001</v>
      </c>
      <c r="K13" s="33">
        <f>J13*100/J27</f>
        <v>2.0986952056854493</v>
      </c>
      <c r="L13" s="34">
        <f t="shared" si="2"/>
        <v>13892.270240470003</v>
      </c>
      <c r="M13" s="35">
        <f t="shared" si="3"/>
        <v>216.7036731393478</v>
      </c>
    </row>
    <row r="14" spans="1:13" s="27" customFormat="1" ht="21">
      <c r="A14" s="28" t="s">
        <v>26</v>
      </c>
      <c r="B14" s="29" t="s">
        <v>25</v>
      </c>
      <c r="C14" s="30">
        <v>34</v>
      </c>
      <c r="D14" s="30">
        <v>134954</v>
      </c>
      <c r="E14" s="30">
        <v>447</v>
      </c>
      <c r="F14" s="31">
        <v>14633179.634799998</v>
      </c>
      <c r="G14" s="32">
        <v>14633.179634799999</v>
      </c>
      <c r="H14" s="33">
        <f t="shared" si="0"/>
        <v>4.763791941342932</v>
      </c>
      <c r="I14" s="31">
        <v>14675738.19046</v>
      </c>
      <c r="J14" s="32">
        <f t="shared" si="1"/>
        <v>14675.73819046</v>
      </c>
      <c r="K14" s="33">
        <f>J14*100/J27</f>
        <v>4.804435593239705</v>
      </c>
      <c r="L14" s="34">
        <f t="shared" si="2"/>
        <v>-42.55855566000173</v>
      </c>
      <c r="M14" s="35">
        <f t="shared" si="3"/>
        <v>-0.28999260621634027</v>
      </c>
    </row>
    <row r="15" spans="1:13" s="27" customFormat="1" ht="21">
      <c r="A15" s="28" t="s">
        <v>28</v>
      </c>
      <c r="B15" s="29" t="s">
        <v>53</v>
      </c>
      <c r="C15" s="30">
        <v>89</v>
      </c>
      <c r="D15" s="30">
        <v>92374</v>
      </c>
      <c r="E15" s="30">
        <v>307</v>
      </c>
      <c r="F15" s="31">
        <v>14301421.552140001</v>
      </c>
      <c r="G15" s="32">
        <v>14301.421552140002</v>
      </c>
      <c r="H15" s="33">
        <f t="shared" si="0"/>
        <v>4.655788997342123</v>
      </c>
      <c r="I15" s="31">
        <v>14332779.792250002</v>
      </c>
      <c r="J15" s="32">
        <f t="shared" si="1"/>
        <v>14332.779792250001</v>
      </c>
      <c r="K15" s="33">
        <f>J15*100/J27</f>
        <v>4.692160386774677</v>
      </c>
      <c r="L15" s="34">
        <f t="shared" si="2"/>
        <v>-31.358240109999315</v>
      </c>
      <c r="M15" s="35">
        <f t="shared" si="3"/>
        <v>-0.21878686873397227</v>
      </c>
    </row>
    <row r="16" spans="1:13" s="27" customFormat="1" ht="21">
      <c r="A16" s="28" t="s">
        <v>30</v>
      </c>
      <c r="B16" s="29" t="s">
        <v>29</v>
      </c>
      <c r="C16" s="30">
        <v>24</v>
      </c>
      <c r="D16" s="30">
        <v>87689</v>
      </c>
      <c r="E16" s="30">
        <v>448</v>
      </c>
      <c r="F16" s="31">
        <v>10352354.233390002</v>
      </c>
      <c r="G16" s="32">
        <v>10352.354233390002</v>
      </c>
      <c r="H16" s="33">
        <f t="shared" si="0"/>
        <v>3.370180842560586</v>
      </c>
      <c r="I16" s="31">
        <v>10246775.164599998</v>
      </c>
      <c r="J16" s="32">
        <f t="shared" si="1"/>
        <v>10246.775164599998</v>
      </c>
      <c r="K16" s="33">
        <f>J16*100/J27</f>
        <v>3.3545141428545606</v>
      </c>
      <c r="L16" s="34">
        <f t="shared" si="2"/>
        <v>105.57906879000438</v>
      </c>
      <c r="M16" s="35">
        <f t="shared" si="3"/>
        <v>1.0303638666216979</v>
      </c>
    </row>
    <row r="17" spans="1:13" s="27" customFormat="1" ht="21">
      <c r="A17" s="28" t="s">
        <v>32</v>
      </c>
      <c r="B17" s="29" t="s">
        <v>35</v>
      </c>
      <c r="C17" s="30">
        <v>3</v>
      </c>
      <c r="D17" s="30">
        <v>11309</v>
      </c>
      <c r="E17" s="30">
        <v>13</v>
      </c>
      <c r="F17" s="31">
        <v>5579572.078989999</v>
      </c>
      <c r="G17" s="32">
        <v>5579.57207899</v>
      </c>
      <c r="H17" s="33">
        <f t="shared" si="0"/>
        <v>1.8164145571495178</v>
      </c>
      <c r="I17" s="31">
        <v>5561002.42676</v>
      </c>
      <c r="J17" s="32">
        <f t="shared" si="1"/>
        <v>5561.00242676</v>
      </c>
      <c r="K17" s="33">
        <f>J17*100/J27</f>
        <v>1.820520211418454</v>
      </c>
      <c r="L17" s="34">
        <f t="shared" si="2"/>
        <v>18.56965222999952</v>
      </c>
      <c r="M17" s="35">
        <f t="shared" si="3"/>
        <v>0.33392634645582653</v>
      </c>
    </row>
    <row r="18" spans="1:13" s="27" customFormat="1" ht="21">
      <c r="A18" s="28" t="s">
        <v>34</v>
      </c>
      <c r="B18" s="29" t="s">
        <v>37</v>
      </c>
      <c r="C18" s="30">
        <v>44</v>
      </c>
      <c r="D18" s="30">
        <v>48735</v>
      </c>
      <c r="E18" s="30">
        <v>378</v>
      </c>
      <c r="F18" s="31">
        <v>4082024.1630700002</v>
      </c>
      <c r="G18" s="32">
        <v>4082.02416307</v>
      </c>
      <c r="H18" s="33">
        <f t="shared" si="0"/>
        <v>1.3288918948383956</v>
      </c>
      <c r="I18" s="31">
        <v>4083829.0613</v>
      </c>
      <c r="J18" s="32">
        <f t="shared" si="1"/>
        <v>4083.8290613000004</v>
      </c>
      <c r="K18" s="33">
        <f>J18*100/J27</f>
        <v>1.336934022955708</v>
      </c>
      <c r="L18" s="34">
        <f t="shared" si="2"/>
        <v>-1.8048982300001626</v>
      </c>
      <c r="M18" s="35">
        <f t="shared" si="3"/>
        <v>-0.044196223762255404</v>
      </c>
    </row>
    <row r="19" spans="1:13" s="27" customFormat="1" ht="21">
      <c r="A19" s="28" t="s">
        <v>36</v>
      </c>
      <c r="B19" s="29" t="s">
        <v>31</v>
      </c>
      <c r="C19" s="30">
        <v>10</v>
      </c>
      <c r="D19" s="30">
        <v>21085</v>
      </c>
      <c r="E19" s="30">
        <v>141</v>
      </c>
      <c r="F19" s="31">
        <v>3989908.6464600004</v>
      </c>
      <c r="G19" s="32">
        <v>3989.9086464600005</v>
      </c>
      <c r="H19" s="33">
        <f t="shared" si="0"/>
        <v>1.2989039382458463</v>
      </c>
      <c r="I19" s="31">
        <v>3962383.56808</v>
      </c>
      <c r="J19" s="32">
        <f t="shared" si="1"/>
        <v>3962.3835680800003</v>
      </c>
      <c r="K19" s="33">
        <f>J19*100/J27</f>
        <v>1.2971760876006055</v>
      </c>
      <c r="L19" s="34">
        <f t="shared" si="2"/>
        <v>27.525078380000195</v>
      </c>
      <c r="M19" s="35">
        <f t="shared" si="3"/>
        <v>0.6946596135148435</v>
      </c>
    </row>
    <row r="20" spans="1:13" s="27" customFormat="1" ht="21">
      <c r="A20" s="28" t="s">
        <v>38</v>
      </c>
      <c r="B20" s="29" t="s">
        <v>41</v>
      </c>
      <c r="C20" s="30">
        <v>10</v>
      </c>
      <c r="D20" s="30">
        <v>177794</v>
      </c>
      <c r="E20" s="30">
        <v>63</v>
      </c>
      <c r="F20" s="31">
        <v>3247271.69286</v>
      </c>
      <c r="G20" s="32">
        <v>3247.27169286</v>
      </c>
      <c r="H20" s="33">
        <f t="shared" si="0"/>
        <v>1.0571404922146241</v>
      </c>
      <c r="I20" s="31">
        <v>3219755.0757699995</v>
      </c>
      <c r="J20" s="32">
        <f t="shared" si="1"/>
        <v>3219.7550757699996</v>
      </c>
      <c r="K20" s="33">
        <f>J20*100/J27</f>
        <v>1.054059815376055</v>
      </c>
      <c r="L20" s="34">
        <f t="shared" si="2"/>
        <v>27.51661709000018</v>
      </c>
      <c r="M20" s="35">
        <f t="shared" si="3"/>
        <v>0.8546183309741231</v>
      </c>
    </row>
    <row r="21" spans="1:13" s="27" customFormat="1" ht="21">
      <c r="A21" s="28" t="s">
        <v>40</v>
      </c>
      <c r="B21" s="29" t="s">
        <v>39</v>
      </c>
      <c r="C21" s="30">
        <v>28</v>
      </c>
      <c r="D21" s="30">
        <v>30493</v>
      </c>
      <c r="E21" s="30">
        <v>215</v>
      </c>
      <c r="F21" s="31">
        <v>3159291.6006500004</v>
      </c>
      <c r="G21" s="32">
        <v>3159.2916006500004</v>
      </c>
      <c r="H21" s="33">
        <f t="shared" si="0"/>
        <v>1.0284988118192115</v>
      </c>
      <c r="I21" s="31">
        <v>3931256.7960799993</v>
      </c>
      <c r="J21" s="32">
        <f t="shared" si="1"/>
        <v>3931.2567960799993</v>
      </c>
      <c r="K21" s="33">
        <f>J21*100/J27</f>
        <v>1.2869860331475578</v>
      </c>
      <c r="L21" s="34">
        <f t="shared" si="2"/>
        <v>-771.9651954299989</v>
      </c>
      <c r="M21" s="35">
        <f t="shared" si="3"/>
        <v>-19.636600595508128</v>
      </c>
    </row>
    <row r="22" spans="1:13" s="27" customFormat="1" ht="21">
      <c r="A22" s="28" t="s">
        <v>42</v>
      </c>
      <c r="B22" s="29" t="s">
        <v>43</v>
      </c>
      <c r="C22" s="30">
        <v>23</v>
      </c>
      <c r="D22" s="30">
        <v>21066</v>
      </c>
      <c r="E22" s="30">
        <v>192</v>
      </c>
      <c r="F22" s="31">
        <v>2237766.9542699996</v>
      </c>
      <c r="G22" s="32">
        <v>2237.7669542699996</v>
      </c>
      <c r="H22" s="33">
        <f t="shared" si="0"/>
        <v>0.7284989625906851</v>
      </c>
      <c r="I22" s="31">
        <v>2262027.28673</v>
      </c>
      <c r="J22" s="32">
        <f t="shared" si="1"/>
        <v>2262.02728673</v>
      </c>
      <c r="K22" s="33">
        <f>J22*100/J27</f>
        <v>0.7405259121009439</v>
      </c>
      <c r="L22" s="34">
        <f t="shared" si="2"/>
        <v>-24.260332460000427</v>
      </c>
      <c r="M22" s="35">
        <f t="shared" si="3"/>
        <v>-1.0725039703243946</v>
      </c>
    </row>
    <row r="23" spans="1:13" s="27" customFormat="1" ht="21">
      <c r="A23" s="28" t="s">
        <v>44</v>
      </c>
      <c r="B23" s="29" t="s">
        <v>45</v>
      </c>
      <c r="C23" s="30">
        <v>1</v>
      </c>
      <c r="D23" s="30">
        <v>12536</v>
      </c>
      <c r="E23" s="30">
        <v>1</v>
      </c>
      <c r="F23" s="31">
        <v>357480.72716000007</v>
      </c>
      <c r="G23" s="32">
        <v>357.4807271600001</v>
      </c>
      <c r="H23" s="33">
        <f t="shared" si="0"/>
        <v>0.11637688115167426</v>
      </c>
      <c r="I23" s="31">
        <v>336727.72157</v>
      </c>
      <c r="J23" s="32">
        <f t="shared" si="1"/>
        <v>336.72772156999997</v>
      </c>
      <c r="K23" s="33">
        <f>J23*100/J27</f>
        <v>0.11023545321850067</v>
      </c>
      <c r="L23" s="34">
        <f t="shared" si="2"/>
        <v>20.7530055900001</v>
      </c>
      <c r="M23" s="35">
        <f t="shared" si="3"/>
        <v>6.163141393063447</v>
      </c>
    </row>
    <row r="24" spans="1:13" s="27" customFormat="1" ht="21">
      <c r="A24" s="28" t="s">
        <v>46</v>
      </c>
      <c r="B24" s="29" t="s">
        <v>47</v>
      </c>
      <c r="C24" s="30">
        <v>2</v>
      </c>
      <c r="D24" s="30">
        <v>581</v>
      </c>
      <c r="E24" s="30">
        <v>3</v>
      </c>
      <c r="F24" s="31">
        <v>194986.49666</v>
      </c>
      <c r="G24" s="32">
        <v>194.98649666</v>
      </c>
      <c r="H24" s="33">
        <f t="shared" si="0"/>
        <v>0.06347732513654022</v>
      </c>
      <c r="I24" s="31">
        <v>189412.84378000002</v>
      </c>
      <c r="J24" s="32">
        <f t="shared" si="1"/>
        <v>189.41284378000003</v>
      </c>
      <c r="K24" s="33">
        <f>J24*100/J27</f>
        <v>0.0620085883696771</v>
      </c>
      <c r="L24" s="34">
        <f t="shared" si="2"/>
        <v>5.573652879999969</v>
      </c>
      <c r="M24" s="35">
        <f t="shared" si="3"/>
        <v>2.942595005053447</v>
      </c>
    </row>
    <row r="25" spans="1:13" s="39" customFormat="1" ht="21" hidden="1">
      <c r="A25" s="28" t="s">
        <v>48</v>
      </c>
      <c r="B25" s="29" t="s">
        <v>27</v>
      </c>
      <c r="C25" s="30">
        <v>0</v>
      </c>
      <c r="D25" s="30">
        <v>0</v>
      </c>
      <c r="E25" s="30">
        <v>0</v>
      </c>
      <c r="F25" s="31">
        <v>0</v>
      </c>
      <c r="G25" s="32">
        <v>0</v>
      </c>
      <c r="H25" s="33">
        <f t="shared" si="0"/>
        <v>0</v>
      </c>
      <c r="I25" s="31">
        <v>0</v>
      </c>
      <c r="J25" s="32">
        <f t="shared" si="1"/>
        <v>0</v>
      </c>
      <c r="K25" s="33">
        <f>J25*100/J27</f>
        <v>0</v>
      </c>
      <c r="L25" s="34">
        <f t="shared" si="2"/>
        <v>0</v>
      </c>
      <c r="M25" s="35">
        <v>0</v>
      </c>
    </row>
    <row r="26" spans="1:13" s="39" customFormat="1" ht="21">
      <c r="A26" s="47" t="s">
        <v>48</v>
      </c>
      <c r="B26" s="29" t="s">
        <v>49</v>
      </c>
      <c r="C26" s="36">
        <v>0</v>
      </c>
      <c r="D26" s="36">
        <v>0</v>
      </c>
      <c r="E26" s="36">
        <v>0</v>
      </c>
      <c r="F26" s="37">
        <v>0</v>
      </c>
      <c r="G26" s="38">
        <v>0</v>
      </c>
      <c r="H26" s="48">
        <f t="shared" si="0"/>
        <v>0</v>
      </c>
      <c r="I26" s="49">
        <v>0</v>
      </c>
      <c r="J26" s="50">
        <f t="shared" si="1"/>
        <v>0</v>
      </c>
      <c r="K26" s="48">
        <f>J26*100/J27</f>
        <v>0</v>
      </c>
      <c r="L26" s="51">
        <f t="shared" si="2"/>
        <v>0</v>
      </c>
      <c r="M26" s="52">
        <v>0</v>
      </c>
    </row>
    <row r="27" spans="1:14" s="27" customFormat="1" ht="23.25" customHeight="1" thickBot="1">
      <c r="A27" s="60" t="s">
        <v>50</v>
      </c>
      <c r="B27" s="61"/>
      <c r="C27" s="40">
        <f aca="true" t="shared" si="4" ref="C27:L27">SUM(C7:C26)</f>
        <v>557</v>
      </c>
      <c r="D27" s="40">
        <f t="shared" si="4"/>
        <v>1541178</v>
      </c>
      <c r="E27" s="40">
        <f t="shared" si="4"/>
        <v>6423</v>
      </c>
      <c r="F27" s="41">
        <f t="shared" si="4"/>
        <v>307175036.5041099</v>
      </c>
      <c r="G27" s="42">
        <f t="shared" si="4"/>
        <v>307175.03650411</v>
      </c>
      <c r="H27" s="53">
        <f t="shared" si="4"/>
        <v>100.00000000000001</v>
      </c>
      <c r="I27" s="54">
        <f t="shared" si="4"/>
        <v>305462273.46892005</v>
      </c>
      <c r="J27" s="53">
        <f t="shared" si="4"/>
        <v>305462.2734689201</v>
      </c>
      <c r="K27" s="53">
        <f t="shared" si="4"/>
        <v>99.99999999999996</v>
      </c>
      <c r="L27" s="55">
        <f t="shared" si="4"/>
        <v>1712.76303518998</v>
      </c>
      <c r="M27" s="56">
        <f>L27*100/J27</f>
        <v>0.5607118076282663</v>
      </c>
      <c r="N27" s="43"/>
    </row>
    <row r="28" ht="6" customHeight="1"/>
    <row r="29" spans="2:10" ht="21">
      <c r="B29" s="44" t="s">
        <v>51</v>
      </c>
      <c r="J29" s="45"/>
    </row>
    <row r="30" spans="2:12" ht="21">
      <c r="B30" s="44" t="s">
        <v>52</v>
      </c>
      <c r="D30" s="46"/>
      <c r="F30" s="46"/>
      <c r="G30" s="1"/>
      <c r="H30" s="46"/>
      <c r="I30" s="1"/>
      <c r="J30" s="46"/>
      <c r="L30" s="46"/>
    </row>
    <row r="31" spans="2:10" ht="21">
      <c r="B31" s="44" t="s">
        <v>60</v>
      </c>
      <c r="F31" s="1"/>
      <c r="G31" s="1"/>
      <c r="I31" s="1"/>
      <c r="J31" s="1"/>
    </row>
    <row r="32" spans="6:10" ht="20.25"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  <row r="44" spans="6:10" ht="20.25">
      <c r="F44" s="1"/>
      <c r="G44" s="1"/>
      <c r="I44" s="1"/>
      <c r="J44" s="1"/>
    </row>
  </sheetData>
  <mergeCells count="10">
    <mergeCell ref="A2:M2"/>
    <mergeCell ref="A1:M1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4330708661417323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SheetLayoutView="75" workbookViewId="0" topLeftCell="A4">
      <selection activeCell="B15" sqref="B15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3.7109375" style="1" customWidth="1"/>
    <col min="5" max="5" width="9.42187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4" customHeight="1">
      <c r="A2" s="70" t="s">
        <v>61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4" t="s">
        <v>2</v>
      </c>
      <c r="H4" s="66"/>
      <c r="I4" s="8" t="s">
        <v>2</v>
      </c>
      <c r="J4" s="64" t="s">
        <v>2</v>
      </c>
      <c r="K4" s="66"/>
      <c r="L4" s="64" t="s">
        <v>2</v>
      </c>
      <c r="M4" s="65"/>
    </row>
    <row r="5" spans="1:13" ht="21.75" customHeight="1">
      <c r="A5" s="58" t="s">
        <v>3</v>
      </c>
      <c r="B5" s="59"/>
      <c r="C5" s="9" t="s">
        <v>4</v>
      </c>
      <c r="D5" s="9" t="s">
        <v>5</v>
      </c>
      <c r="E5" s="9" t="s">
        <v>6</v>
      </c>
      <c r="F5" s="10" t="s">
        <v>62</v>
      </c>
      <c r="G5" s="67" t="str">
        <f>F5</f>
        <v>กุมภาพันธ์ 2548</v>
      </c>
      <c r="H5" s="68"/>
      <c r="I5" s="10" t="s">
        <v>59</v>
      </c>
      <c r="J5" s="69" t="str">
        <f>I5</f>
        <v>มกราคม 2548</v>
      </c>
      <c r="K5" s="68"/>
      <c r="L5" s="62" t="s">
        <v>7</v>
      </c>
      <c r="M5" s="63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7" customFormat="1" ht="21">
      <c r="A7" s="19" t="s">
        <v>12</v>
      </c>
      <c r="B7" s="20" t="s">
        <v>13</v>
      </c>
      <c r="C7" s="21">
        <v>32</v>
      </c>
      <c r="D7" s="21">
        <v>107305</v>
      </c>
      <c r="E7" s="21">
        <v>190</v>
      </c>
      <c r="F7" s="22">
        <v>60610591.477280006</v>
      </c>
      <c r="G7" s="23">
        <v>60610.59147728</v>
      </c>
      <c r="H7" s="24">
        <v>19.46164473979074</v>
      </c>
      <c r="I7" s="22">
        <v>59608681.854729995</v>
      </c>
      <c r="J7" s="23">
        <v>59608.68185472999</v>
      </c>
      <c r="K7" s="24">
        <v>19.405444704466547</v>
      </c>
      <c r="L7" s="25">
        <f aca="true" t="shared" si="0" ref="L7:L26">G7-J7</f>
        <v>1001.9096225500107</v>
      </c>
      <c r="M7" s="26">
        <f aca="true" t="shared" si="1" ref="M7:M24">L7*100/J7</f>
        <v>1.6808115720319496</v>
      </c>
    </row>
    <row r="8" spans="1:13" s="27" customFormat="1" ht="21">
      <c r="A8" s="28" t="s">
        <v>14</v>
      </c>
      <c r="B8" s="29" t="s">
        <v>15</v>
      </c>
      <c r="C8" s="30">
        <v>60</v>
      </c>
      <c r="D8" s="30">
        <v>271754</v>
      </c>
      <c r="E8" s="30">
        <v>1521</v>
      </c>
      <c r="F8" s="31">
        <v>46997211.31839</v>
      </c>
      <c r="G8" s="32">
        <v>46997.21131839</v>
      </c>
      <c r="H8" s="33">
        <v>15.090481847256584</v>
      </c>
      <c r="I8" s="31">
        <v>46146675.038909994</v>
      </c>
      <c r="J8" s="32">
        <v>46146.67503890999</v>
      </c>
      <c r="K8" s="33">
        <v>15.022924897835097</v>
      </c>
      <c r="L8" s="34">
        <f t="shared" si="0"/>
        <v>850.5362794800094</v>
      </c>
      <c r="M8" s="35">
        <f t="shared" si="1"/>
        <v>1.8431149779758857</v>
      </c>
    </row>
    <row r="9" spans="1:13" s="27" customFormat="1" ht="21">
      <c r="A9" s="28" t="s">
        <v>16</v>
      </c>
      <c r="B9" s="29" t="s">
        <v>17</v>
      </c>
      <c r="C9" s="30">
        <v>37</v>
      </c>
      <c r="D9" s="30">
        <v>111066</v>
      </c>
      <c r="E9" s="30">
        <v>397</v>
      </c>
      <c r="F9" s="31">
        <v>36072502.7316</v>
      </c>
      <c r="G9" s="32">
        <v>36072.502731600005</v>
      </c>
      <c r="H9" s="33">
        <v>11.582632934718804</v>
      </c>
      <c r="I9" s="31">
        <v>35419663.01096</v>
      </c>
      <c r="J9" s="32">
        <v>35419.66301096</v>
      </c>
      <c r="K9" s="33">
        <v>11.530775226419186</v>
      </c>
      <c r="L9" s="34">
        <f t="shared" si="0"/>
        <v>652.8397206400041</v>
      </c>
      <c r="M9" s="35">
        <f t="shared" si="1"/>
        <v>1.8431562164721729</v>
      </c>
    </row>
    <row r="10" spans="1:13" s="27" customFormat="1" ht="21">
      <c r="A10" s="28" t="s">
        <v>18</v>
      </c>
      <c r="B10" s="29" t="s">
        <v>21</v>
      </c>
      <c r="C10" s="30">
        <v>83</v>
      </c>
      <c r="D10" s="30">
        <v>189933</v>
      </c>
      <c r="E10" s="30">
        <v>1072</v>
      </c>
      <c r="F10" s="31">
        <v>31733479.03278</v>
      </c>
      <c r="G10" s="32">
        <v>31733.47903278</v>
      </c>
      <c r="H10" s="33">
        <v>10.189402219001044</v>
      </c>
      <c r="I10" s="31">
        <v>31227662.27695</v>
      </c>
      <c r="J10" s="32">
        <v>31227.662276950003</v>
      </c>
      <c r="K10" s="33">
        <v>10.166080757194662</v>
      </c>
      <c r="L10" s="34">
        <f t="shared" si="0"/>
        <v>505.8167558299974</v>
      </c>
      <c r="M10" s="35">
        <f t="shared" si="1"/>
        <v>1.6197714428446175</v>
      </c>
    </row>
    <row r="11" spans="1:13" s="27" customFormat="1" ht="21">
      <c r="A11" s="28" t="s">
        <v>20</v>
      </c>
      <c r="B11" s="29" t="s">
        <v>23</v>
      </c>
      <c r="C11" s="30">
        <v>40</v>
      </c>
      <c r="D11" s="30">
        <v>106634</v>
      </c>
      <c r="E11" s="30">
        <v>489</v>
      </c>
      <c r="F11" s="31">
        <v>31041485.390230004</v>
      </c>
      <c r="G11" s="32">
        <v>31041.485390230002</v>
      </c>
      <c r="H11" s="33">
        <v>9.96720781196329</v>
      </c>
      <c r="I11" s="31">
        <v>30584301.27491</v>
      </c>
      <c r="J11" s="32">
        <v>30584.301274909998</v>
      </c>
      <c r="K11" s="33">
        <v>9.956636327933108</v>
      </c>
      <c r="L11" s="34">
        <f t="shared" si="0"/>
        <v>457.1841153200039</v>
      </c>
      <c r="M11" s="35">
        <f t="shared" si="1"/>
        <v>1.494832630670747</v>
      </c>
    </row>
    <row r="12" spans="1:13" s="27" customFormat="1" ht="21">
      <c r="A12" s="28" t="s">
        <v>22</v>
      </c>
      <c r="B12" s="29" t="s">
        <v>19</v>
      </c>
      <c r="C12" s="30">
        <v>34</v>
      </c>
      <c r="D12" s="30">
        <v>91643</v>
      </c>
      <c r="E12" s="30">
        <v>583</v>
      </c>
      <c r="F12" s="31">
        <v>21985969.79396</v>
      </c>
      <c r="G12" s="32">
        <v>21985.96979396</v>
      </c>
      <c r="H12" s="33">
        <v>7.059543933838899</v>
      </c>
      <c r="I12" s="31">
        <v>21749802.938260004</v>
      </c>
      <c r="J12" s="32">
        <v>21749.802938260003</v>
      </c>
      <c r="K12" s="33">
        <v>7.080589355759381</v>
      </c>
      <c r="L12" s="34">
        <f t="shared" si="0"/>
        <v>236.16685569999754</v>
      </c>
      <c r="M12" s="35">
        <f t="shared" si="1"/>
        <v>1.0858344619047433</v>
      </c>
    </row>
    <row r="13" spans="1:13" s="27" customFormat="1" ht="21">
      <c r="A13" s="28" t="s">
        <v>24</v>
      </c>
      <c r="B13" s="29" t="s">
        <v>33</v>
      </c>
      <c r="C13" s="30">
        <v>3</v>
      </c>
      <c r="D13" s="30">
        <v>27628</v>
      </c>
      <c r="E13" s="30">
        <v>22</v>
      </c>
      <c r="F13" s="31">
        <v>20684285.081049997</v>
      </c>
      <c r="G13" s="32">
        <v>20684.28508105</v>
      </c>
      <c r="H13" s="33">
        <v>6.641581910561712</v>
      </c>
      <c r="I13" s="31">
        <v>20302992.328940004</v>
      </c>
      <c r="J13" s="32">
        <v>20302.992328940003</v>
      </c>
      <c r="K13" s="33">
        <v>6.60958408599989</v>
      </c>
      <c r="L13" s="34">
        <f t="shared" si="0"/>
        <v>381.2927521099955</v>
      </c>
      <c r="M13" s="35">
        <f t="shared" si="1"/>
        <v>1.8780125901269173</v>
      </c>
    </row>
    <row r="14" spans="1:13" s="27" customFormat="1" ht="21">
      <c r="A14" s="28" t="s">
        <v>26</v>
      </c>
      <c r="B14" s="29" t="s">
        <v>25</v>
      </c>
      <c r="C14" s="30">
        <v>34</v>
      </c>
      <c r="D14" s="30">
        <v>136379</v>
      </c>
      <c r="E14" s="30">
        <v>453</v>
      </c>
      <c r="F14" s="31">
        <v>14906853.053779999</v>
      </c>
      <c r="G14" s="32">
        <v>14906.853053779998</v>
      </c>
      <c r="H14" s="33">
        <v>4.786488157431692</v>
      </c>
      <c r="I14" s="31">
        <v>14633179.634799998</v>
      </c>
      <c r="J14" s="32">
        <v>14633.179634799999</v>
      </c>
      <c r="K14" s="33">
        <v>4.763791941342932</v>
      </c>
      <c r="L14" s="34">
        <f t="shared" si="0"/>
        <v>273.67341897999904</v>
      </c>
      <c r="M14" s="35">
        <f t="shared" si="1"/>
        <v>1.8702252402421184</v>
      </c>
    </row>
    <row r="15" spans="1:13" s="27" customFormat="1" ht="21">
      <c r="A15" s="28" t="s">
        <v>28</v>
      </c>
      <c r="B15" s="29" t="s">
        <v>53</v>
      </c>
      <c r="C15" s="30">
        <v>88</v>
      </c>
      <c r="D15" s="30">
        <v>91941</v>
      </c>
      <c r="E15" s="30">
        <v>303</v>
      </c>
      <c r="F15" s="31">
        <v>13719543.15799</v>
      </c>
      <c r="G15" s="32">
        <v>13719.54315799</v>
      </c>
      <c r="H15" s="33">
        <v>4.4052511025752885</v>
      </c>
      <c r="I15" s="31">
        <v>14301421.552140001</v>
      </c>
      <c r="J15" s="32">
        <v>14301.421552140002</v>
      </c>
      <c r="K15" s="33">
        <v>4.655788997342123</v>
      </c>
      <c r="L15" s="34">
        <f t="shared" si="0"/>
        <v>-581.8783941500024</v>
      </c>
      <c r="M15" s="35">
        <f t="shared" si="1"/>
        <v>-4.068675215457394</v>
      </c>
    </row>
    <row r="16" spans="1:13" s="27" customFormat="1" ht="21">
      <c r="A16" s="28" t="s">
        <v>30</v>
      </c>
      <c r="B16" s="29" t="s">
        <v>29</v>
      </c>
      <c r="C16" s="30">
        <v>24</v>
      </c>
      <c r="D16" s="30">
        <v>88895</v>
      </c>
      <c r="E16" s="30">
        <v>469</v>
      </c>
      <c r="F16" s="31">
        <v>10534943.36813</v>
      </c>
      <c r="G16" s="32">
        <v>10534.94336813</v>
      </c>
      <c r="H16" s="33">
        <v>3.3826979771549572</v>
      </c>
      <c r="I16" s="31">
        <v>10352354.233390002</v>
      </c>
      <c r="J16" s="32">
        <v>10352.354233390002</v>
      </c>
      <c r="K16" s="33">
        <v>3.370180842560586</v>
      </c>
      <c r="L16" s="34">
        <f t="shared" si="0"/>
        <v>182.58913473999746</v>
      </c>
      <c r="M16" s="35">
        <f t="shared" si="1"/>
        <v>1.7637450441087394</v>
      </c>
    </row>
    <row r="17" spans="1:13" s="27" customFormat="1" ht="21">
      <c r="A17" s="28" t="s">
        <v>32</v>
      </c>
      <c r="B17" s="29" t="s">
        <v>35</v>
      </c>
      <c r="C17" s="30">
        <v>3</v>
      </c>
      <c r="D17" s="30">
        <v>11390</v>
      </c>
      <c r="E17" s="30">
        <v>13</v>
      </c>
      <c r="F17" s="31">
        <v>5682542.0952200005</v>
      </c>
      <c r="G17" s="32">
        <v>5682.54209522</v>
      </c>
      <c r="H17" s="33">
        <v>1.8246252475119509</v>
      </c>
      <c r="I17" s="31">
        <v>5579572.078989999</v>
      </c>
      <c r="J17" s="32">
        <v>5579.57207899</v>
      </c>
      <c r="K17" s="33">
        <v>1.8164145571495178</v>
      </c>
      <c r="L17" s="34">
        <f t="shared" si="0"/>
        <v>102.97001623000051</v>
      </c>
      <c r="M17" s="35">
        <f t="shared" si="1"/>
        <v>1.8454823196520098</v>
      </c>
    </row>
    <row r="18" spans="1:13" s="27" customFormat="1" ht="21">
      <c r="A18" s="28" t="s">
        <v>34</v>
      </c>
      <c r="B18" s="29" t="s">
        <v>37</v>
      </c>
      <c r="C18" s="30">
        <v>44</v>
      </c>
      <c r="D18" s="30">
        <v>48744</v>
      </c>
      <c r="E18" s="30">
        <v>382</v>
      </c>
      <c r="F18" s="31">
        <v>4142009.4217700004</v>
      </c>
      <c r="G18" s="32">
        <v>4142.009421770001</v>
      </c>
      <c r="H18" s="33">
        <v>1.3299707841585862</v>
      </c>
      <c r="I18" s="31">
        <v>4082024.1630700002</v>
      </c>
      <c r="J18" s="32">
        <v>4082.02416307</v>
      </c>
      <c r="K18" s="33">
        <v>1.3288918948383956</v>
      </c>
      <c r="L18" s="34">
        <f t="shared" si="0"/>
        <v>59.985258700000486</v>
      </c>
      <c r="M18" s="35">
        <f t="shared" si="1"/>
        <v>1.4694978839832957</v>
      </c>
    </row>
    <row r="19" spans="1:13" s="27" customFormat="1" ht="21">
      <c r="A19" s="28" t="s">
        <v>36</v>
      </c>
      <c r="B19" s="29" t="s">
        <v>31</v>
      </c>
      <c r="C19" s="30">
        <v>10</v>
      </c>
      <c r="D19" s="30">
        <v>21054</v>
      </c>
      <c r="E19" s="30">
        <v>142</v>
      </c>
      <c r="F19" s="31">
        <v>4014240.42697</v>
      </c>
      <c r="G19" s="32">
        <v>4014.24042697</v>
      </c>
      <c r="H19" s="33">
        <v>1.2889450372560851</v>
      </c>
      <c r="I19" s="31">
        <v>3989908.6464600004</v>
      </c>
      <c r="J19" s="32">
        <v>3989.9086464600005</v>
      </c>
      <c r="K19" s="33">
        <v>1.2989039382458463</v>
      </c>
      <c r="L19" s="34">
        <f t="shared" si="0"/>
        <v>24.33178050999959</v>
      </c>
      <c r="M19" s="35">
        <f t="shared" si="1"/>
        <v>0.6098330229086242</v>
      </c>
    </row>
    <row r="20" spans="1:13" s="27" customFormat="1" ht="21">
      <c r="A20" s="28" t="s">
        <v>38</v>
      </c>
      <c r="B20" s="29" t="s">
        <v>41</v>
      </c>
      <c r="C20" s="30">
        <v>10</v>
      </c>
      <c r="D20" s="30">
        <v>178105</v>
      </c>
      <c r="E20" s="30">
        <v>63</v>
      </c>
      <c r="F20" s="31">
        <v>3264694.1678400002</v>
      </c>
      <c r="G20" s="32">
        <v>3264.6941678400003</v>
      </c>
      <c r="H20" s="33">
        <v>1.0482708802204241</v>
      </c>
      <c r="I20" s="31">
        <v>3247271.69286</v>
      </c>
      <c r="J20" s="32">
        <v>3247.27169286</v>
      </c>
      <c r="K20" s="33">
        <v>1.0571404922146241</v>
      </c>
      <c r="L20" s="34">
        <f t="shared" si="0"/>
        <v>17.422474980000516</v>
      </c>
      <c r="M20" s="35">
        <f t="shared" si="1"/>
        <v>0.536526556071933</v>
      </c>
    </row>
    <row r="21" spans="1:13" s="27" customFormat="1" ht="21">
      <c r="A21" s="28" t="s">
        <v>40</v>
      </c>
      <c r="B21" s="29" t="s">
        <v>39</v>
      </c>
      <c r="C21" s="30">
        <v>28</v>
      </c>
      <c r="D21" s="30">
        <v>31323</v>
      </c>
      <c r="E21" s="30">
        <v>215</v>
      </c>
      <c r="F21" s="31">
        <v>3188435.1251799995</v>
      </c>
      <c r="G21" s="32">
        <v>3188.4351251799994</v>
      </c>
      <c r="H21" s="33">
        <v>1.0237846252561937</v>
      </c>
      <c r="I21" s="31">
        <v>3159291.6006500004</v>
      </c>
      <c r="J21" s="32">
        <v>3159.2916006500004</v>
      </c>
      <c r="K21" s="33">
        <v>1.0284988118192115</v>
      </c>
      <c r="L21" s="34">
        <f t="shared" si="0"/>
        <v>29.143524529999013</v>
      </c>
      <c r="M21" s="35">
        <f t="shared" si="1"/>
        <v>0.922470231111397</v>
      </c>
    </row>
    <row r="22" spans="1:13" s="27" customFormat="1" ht="21">
      <c r="A22" s="28" t="s">
        <v>42</v>
      </c>
      <c r="B22" s="29" t="s">
        <v>43</v>
      </c>
      <c r="C22" s="30">
        <v>23</v>
      </c>
      <c r="D22" s="30">
        <v>22175</v>
      </c>
      <c r="E22" s="30">
        <v>199</v>
      </c>
      <c r="F22" s="31">
        <v>2283380.68495</v>
      </c>
      <c r="G22" s="32">
        <v>2283.38068495</v>
      </c>
      <c r="H22" s="33">
        <v>0.7331778590686537</v>
      </c>
      <c r="I22" s="31">
        <v>2237766.9542699996</v>
      </c>
      <c r="J22" s="32">
        <v>2237.7669542699996</v>
      </c>
      <c r="K22" s="33">
        <v>0.7284989625906851</v>
      </c>
      <c r="L22" s="34">
        <f t="shared" si="0"/>
        <v>45.61373068000057</v>
      </c>
      <c r="M22" s="35">
        <f t="shared" si="1"/>
        <v>2.0383592935342367</v>
      </c>
    </row>
    <row r="23" spans="1:13" s="27" customFormat="1" ht="21">
      <c r="A23" s="28" t="s">
        <v>44</v>
      </c>
      <c r="B23" s="29" t="s">
        <v>45</v>
      </c>
      <c r="C23" s="30">
        <v>1</v>
      </c>
      <c r="D23" s="30">
        <v>12341</v>
      </c>
      <c r="E23" s="30">
        <v>1</v>
      </c>
      <c r="F23" s="31">
        <v>377546.48990000004</v>
      </c>
      <c r="G23" s="32">
        <v>377.54648990000004</v>
      </c>
      <c r="H23" s="33">
        <v>0.12122758547807742</v>
      </c>
      <c r="I23" s="31">
        <v>357480.72716000007</v>
      </c>
      <c r="J23" s="32">
        <v>357.4807271600001</v>
      </c>
      <c r="K23" s="33">
        <v>0.11637688115167426</v>
      </c>
      <c r="L23" s="34">
        <f t="shared" si="0"/>
        <v>20.06576273999997</v>
      </c>
      <c r="M23" s="35">
        <f t="shared" si="1"/>
        <v>5.613103369071698</v>
      </c>
    </row>
    <row r="24" spans="1:13" s="27" customFormat="1" ht="20.25" customHeight="1">
      <c r="A24" s="28" t="s">
        <v>46</v>
      </c>
      <c r="B24" s="29" t="s">
        <v>47</v>
      </c>
      <c r="C24" s="30">
        <v>2</v>
      </c>
      <c r="D24" s="30">
        <v>576</v>
      </c>
      <c r="E24" s="30">
        <v>3</v>
      </c>
      <c r="F24" s="31">
        <v>196408.26969</v>
      </c>
      <c r="G24" s="32">
        <v>196.40826969</v>
      </c>
      <c r="H24" s="33">
        <v>0.06306534675703725</v>
      </c>
      <c r="I24" s="31">
        <v>194986.49666</v>
      </c>
      <c r="J24" s="32">
        <v>194.98649666</v>
      </c>
      <c r="K24" s="33">
        <v>0.06347732513654022</v>
      </c>
      <c r="L24" s="34">
        <f t="shared" si="0"/>
        <v>1.421773029999997</v>
      </c>
      <c r="M24" s="35">
        <f t="shared" si="1"/>
        <v>0.7291648674929309</v>
      </c>
    </row>
    <row r="25" spans="1:13" s="39" customFormat="1" ht="21">
      <c r="A25" s="28" t="s">
        <v>48</v>
      </c>
      <c r="B25" s="29" t="s">
        <v>63</v>
      </c>
      <c r="C25" s="30">
        <v>0</v>
      </c>
      <c r="D25" s="30">
        <v>0</v>
      </c>
      <c r="E25" s="30">
        <v>0</v>
      </c>
      <c r="F25" s="31">
        <v>0</v>
      </c>
      <c r="G25" s="32">
        <v>0</v>
      </c>
      <c r="H25" s="33">
        <v>0</v>
      </c>
      <c r="I25" s="31">
        <v>0</v>
      </c>
      <c r="J25" s="32">
        <v>0</v>
      </c>
      <c r="K25" s="33">
        <v>0</v>
      </c>
      <c r="L25" s="34">
        <f t="shared" si="0"/>
        <v>0</v>
      </c>
      <c r="M25" s="35">
        <v>0</v>
      </c>
    </row>
    <row r="26" spans="1:13" s="39" customFormat="1" ht="21">
      <c r="A26" s="47" t="s">
        <v>64</v>
      </c>
      <c r="B26" s="29" t="s">
        <v>49</v>
      </c>
      <c r="C26" s="36">
        <v>0</v>
      </c>
      <c r="D26" s="36">
        <v>0</v>
      </c>
      <c r="E26" s="36">
        <v>0</v>
      </c>
      <c r="F26" s="37">
        <v>0</v>
      </c>
      <c r="G26" s="38">
        <v>0</v>
      </c>
      <c r="H26" s="48">
        <v>0</v>
      </c>
      <c r="I26" s="49">
        <v>0</v>
      </c>
      <c r="J26" s="50">
        <v>0</v>
      </c>
      <c r="K26" s="48">
        <v>0</v>
      </c>
      <c r="L26" s="51">
        <f t="shared" si="0"/>
        <v>0</v>
      </c>
      <c r="M26" s="52">
        <v>0</v>
      </c>
    </row>
    <row r="27" spans="1:14" s="27" customFormat="1" ht="23.25" customHeight="1" thickBot="1">
      <c r="A27" s="60" t="s">
        <v>50</v>
      </c>
      <c r="B27" s="61"/>
      <c r="C27" s="40">
        <f aca="true" t="shared" si="2" ref="C27:L27">SUM(C7:C26)</f>
        <v>556</v>
      </c>
      <c r="D27" s="40">
        <f t="shared" si="2"/>
        <v>1548886</v>
      </c>
      <c r="E27" s="40">
        <f t="shared" si="2"/>
        <v>6517</v>
      </c>
      <c r="F27" s="41">
        <f t="shared" si="2"/>
        <v>311436121.08671004</v>
      </c>
      <c r="G27" s="42">
        <f t="shared" si="2"/>
        <v>311436.12108670996</v>
      </c>
      <c r="H27" s="53">
        <f t="shared" si="2"/>
        <v>100.00000000000003</v>
      </c>
      <c r="I27" s="54">
        <f t="shared" si="2"/>
        <v>307175036.5041099</v>
      </c>
      <c r="J27" s="53">
        <f t="shared" si="2"/>
        <v>307175.03650411</v>
      </c>
      <c r="K27" s="53">
        <f t="shared" si="2"/>
        <v>100.00000000000001</v>
      </c>
      <c r="L27" s="55">
        <f t="shared" si="2"/>
        <v>4261.084582600012</v>
      </c>
      <c r="M27" s="56">
        <f>L27*100/J27</f>
        <v>1.387184528760689</v>
      </c>
      <c r="N27" s="43"/>
    </row>
    <row r="28" ht="6" customHeight="1"/>
    <row r="29" spans="2:10" ht="21">
      <c r="B29" s="44" t="s">
        <v>51</v>
      </c>
      <c r="J29" s="45"/>
    </row>
    <row r="30" spans="2:12" ht="21">
      <c r="B30" s="44" t="s">
        <v>52</v>
      </c>
      <c r="D30" s="46"/>
      <c r="F30" s="46"/>
      <c r="G30" s="1"/>
      <c r="H30" s="46"/>
      <c r="I30" s="1"/>
      <c r="J30" s="46"/>
      <c r="L30" s="46"/>
    </row>
    <row r="31" spans="2:10" ht="21">
      <c r="B31" s="44" t="s">
        <v>60</v>
      </c>
      <c r="F31" s="1"/>
      <c r="G31" s="1"/>
      <c r="I31" s="1"/>
      <c r="J31" s="1"/>
    </row>
    <row r="32" spans="6:10" ht="20.25"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  <row r="44" spans="6:10" ht="20.25">
      <c r="F44" s="1"/>
      <c r="G44" s="1"/>
      <c r="I44" s="1"/>
      <c r="J44" s="1"/>
    </row>
  </sheetData>
  <mergeCells count="10">
    <mergeCell ref="A2:M2"/>
    <mergeCell ref="A1:M1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4330708661417323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SheetLayoutView="75" workbookViewId="0" topLeftCell="A4">
      <selection activeCell="J29" sqref="J29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3.7109375" style="1" customWidth="1"/>
    <col min="5" max="5" width="9.42187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4" customHeight="1">
      <c r="A2" s="70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4" t="s">
        <v>2</v>
      </c>
      <c r="H4" s="66"/>
      <c r="I4" s="8" t="s">
        <v>2</v>
      </c>
      <c r="J4" s="64" t="s">
        <v>2</v>
      </c>
      <c r="K4" s="66"/>
      <c r="L4" s="64" t="s">
        <v>2</v>
      </c>
      <c r="M4" s="65"/>
    </row>
    <row r="5" spans="1:13" ht="21.75" customHeight="1">
      <c r="A5" s="58" t="s">
        <v>3</v>
      </c>
      <c r="B5" s="59"/>
      <c r="C5" s="9" t="s">
        <v>4</v>
      </c>
      <c r="D5" s="9" t="s">
        <v>5</v>
      </c>
      <c r="E5" s="9" t="s">
        <v>6</v>
      </c>
      <c r="F5" s="10" t="s">
        <v>66</v>
      </c>
      <c r="G5" s="67" t="str">
        <f>F5</f>
        <v>มีนาคม 2548</v>
      </c>
      <c r="H5" s="68"/>
      <c r="I5" s="10" t="s">
        <v>62</v>
      </c>
      <c r="J5" s="69" t="str">
        <f>I5</f>
        <v>กุมภาพันธ์ 2548</v>
      </c>
      <c r="K5" s="68"/>
      <c r="L5" s="62" t="s">
        <v>7</v>
      </c>
      <c r="M5" s="63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7" customFormat="1" ht="21">
      <c r="A7" s="19" t="s">
        <v>12</v>
      </c>
      <c r="B7" s="20" t="s">
        <v>13</v>
      </c>
      <c r="C7" s="21">
        <v>33</v>
      </c>
      <c r="D7" s="21">
        <v>107620</v>
      </c>
      <c r="E7" s="21">
        <v>197</v>
      </c>
      <c r="F7" s="22">
        <v>60290696.717829995</v>
      </c>
      <c r="G7" s="23">
        <v>60290.69671783</v>
      </c>
      <c r="H7" s="24">
        <v>19.37445683273128</v>
      </c>
      <c r="I7" s="22">
        <v>60610591.477280006</v>
      </c>
      <c r="J7" s="23">
        <v>60610.59147728</v>
      </c>
      <c r="K7" s="24">
        <v>19.46164473979074</v>
      </c>
      <c r="L7" s="25">
        <f aca="true" t="shared" si="0" ref="L7:L26">G7-J7</f>
        <v>-319.89475945000595</v>
      </c>
      <c r="M7" s="26">
        <f aca="true" t="shared" si="1" ref="M7:M24">L7*100/J7</f>
        <v>-0.5277868960739628</v>
      </c>
    </row>
    <row r="8" spans="1:13" s="27" customFormat="1" ht="21">
      <c r="A8" s="28" t="s">
        <v>14</v>
      </c>
      <c r="B8" s="29" t="s">
        <v>15</v>
      </c>
      <c r="C8" s="30">
        <v>60</v>
      </c>
      <c r="D8" s="30">
        <v>273805</v>
      </c>
      <c r="E8" s="30">
        <v>1535</v>
      </c>
      <c r="F8" s="31">
        <v>46862944.363479994</v>
      </c>
      <c r="G8" s="32">
        <v>46862.94436348</v>
      </c>
      <c r="H8" s="33">
        <v>15.059439383728687</v>
      </c>
      <c r="I8" s="31">
        <v>46997211.31839</v>
      </c>
      <c r="J8" s="32">
        <v>46997.21131839</v>
      </c>
      <c r="K8" s="33">
        <v>15.090481847256584</v>
      </c>
      <c r="L8" s="34">
        <f t="shared" si="0"/>
        <v>-134.26695491000282</v>
      </c>
      <c r="M8" s="35">
        <f t="shared" si="1"/>
        <v>-0.2856913232582891</v>
      </c>
    </row>
    <row r="9" spans="1:13" s="27" customFormat="1" ht="21">
      <c r="A9" s="28" t="s">
        <v>16</v>
      </c>
      <c r="B9" s="29" t="s">
        <v>17</v>
      </c>
      <c r="C9" s="30">
        <v>37</v>
      </c>
      <c r="D9" s="30">
        <v>112086</v>
      </c>
      <c r="E9" s="30">
        <v>394</v>
      </c>
      <c r="F9" s="31">
        <v>36087574.53622</v>
      </c>
      <c r="G9" s="32">
        <v>36087.574536219996</v>
      </c>
      <c r="H9" s="33">
        <v>11.596766882994014</v>
      </c>
      <c r="I9" s="31">
        <v>36072502.7316</v>
      </c>
      <c r="J9" s="32">
        <v>36072.502731600005</v>
      </c>
      <c r="K9" s="33">
        <v>11.582632934718804</v>
      </c>
      <c r="L9" s="34">
        <f t="shared" si="0"/>
        <v>15.071804619990871</v>
      </c>
      <c r="M9" s="35">
        <f t="shared" si="1"/>
        <v>0.0417819765158345</v>
      </c>
    </row>
    <row r="10" spans="1:13" s="27" customFormat="1" ht="21">
      <c r="A10" s="28" t="s">
        <v>18</v>
      </c>
      <c r="B10" s="29" t="s">
        <v>21</v>
      </c>
      <c r="C10" s="30">
        <v>82</v>
      </c>
      <c r="D10" s="30">
        <v>191308</v>
      </c>
      <c r="E10" s="30">
        <v>1081</v>
      </c>
      <c r="F10" s="31">
        <v>31574111.693869997</v>
      </c>
      <c r="G10" s="32">
        <v>31574.111693869996</v>
      </c>
      <c r="H10" s="33">
        <v>10.14636249615292</v>
      </c>
      <c r="I10" s="31">
        <v>31733479.03278</v>
      </c>
      <c r="J10" s="32">
        <v>31733.47903278</v>
      </c>
      <c r="K10" s="33">
        <v>10.189402219001044</v>
      </c>
      <c r="L10" s="34">
        <f t="shared" si="0"/>
        <v>-159.36733891000404</v>
      </c>
      <c r="M10" s="35">
        <f t="shared" si="1"/>
        <v>-0.5022056949551009</v>
      </c>
    </row>
    <row r="11" spans="1:13" s="27" customFormat="1" ht="21">
      <c r="A11" s="28" t="s">
        <v>20</v>
      </c>
      <c r="B11" s="29" t="s">
        <v>23</v>
      </c>
      <c r="C11" s="30">
        <v>40</v>
      </c>
      <c r="D11" s="30">
        <v>106621</v>
      </c>
      <c r="E11" s="30">
        <v>498</v>
      </c>
      <c r="F11" s="31">
        <v>30956349.62926</v>
      </c>
      <c r="G11" s="32">
        <v>30956.34962926</v>
      </c>
      <c r="H11" s="33">
        <v>9.947844232054875</v>
      </c>
      <c r="I11" s="31">
        <v>31041485.390230004</v>
      </c>
      <c r="J11" s="32">
        <v>31041.485390230002</v>
      </c>
      <c r="K11" s="33">
        <v>9.96720781196329</v>
      </c>
      <c r="L11" s="34">
        <f t="shared" si="0"/>
        <v>-85.1357609700026</v>
      </c>
      <c r="M11" s="35">
        <f t="shared" si="1"/>
        <v>-0.2742644557750391</v>
      </c>
    </row>
    <row r="12" spans="1:13" s="27" customFormat="1" ht="21">
      <c r="A12" s="28" t="s">
        <v>22</v>
      </c>
      <c r="B12" s="29" t="s">
        <v>19</v>
      </c>
      <c r="C12" s="30">
        <v>34</v>
      </c>
      <c r="D12" s="30">
        <v>94722</v>
      </c>
      <c r="E12" s="30">
        <v>597</v>
      </c>
      <c r="F12" s="31">
        <v>22131153.941970002</v>
      </c>
      <c r="G12" s="32">
        <v>22131.153941970002</v>
      </c>
      <c r="H12" s="33">
        <v>7.111861531705008</v>
      </c>
      <c r="I12" s="31">
        <v>21985969.79396</v>
      </c>
      <c r="J12" s="32">
        <v>21985.96979396</v>
      </c>
      <c r="K12" s="33">
        <v>7.059543933838899</v>
      </c>
      <c r="L12" s="34">
        <f t="shared" si="0"/>
        <v>145.18414801000108</v>
      </c>
      <c r="M12" s="35">
        <f t="shared" si="1"/>
        <v>0.6603490742986746</v>
      </c>
    </row>
    <row r="13" spans="1:13" s="27" customFormat="1" ht="21">
      <c r="A13" s="28" t="s">
        <v>24</v>
      </c>
      <c r="B13" s="29" t="s">
        <v>33</v>
      </c>
      <c r="C13" s="30">
        <v>3</v>
      </c>
      <c r="D13" s="30">
        <v>27630</v>
      </c>
      <c r="E13" s="30">
        <v>24</v>
      </c>
      <c r="F13" s="31">
        <v>20631702.42897</v>
      </c>
      <c r="G13" s="32">
        <v>20631.702428970002</v>
      </c>
      <c r="H13" s="33">
        <v>6.630011757313518</v>
      </c>
      <c r="I13" s="31">
        <v>20684285.081049997</v>
      </c>
      <c r="J13" s="32">
        <v>20684.28508105</v>
      </c>
      <c r="K13" s="33">
        <v>6.641581910561712</v>
      </c>
      <c r="L13" s="34">
        <f t="shared" si="0"/>
        <v>-52.58265207999648</v>
      </c>
      <c r="M13" s="35">
        <f t="shared" si="1"/>
        <v>-0.2542154678005783</v>
      </c>
    </row>
    <row r="14" spans="1:13" s="27" customFormat="1" ht="21">
      <c r="A14" s="28" t="s">
        <v>26</v>
      </c>
      <c r="B14" s="29" t="s">
        <v>25</v>
      </c>
      <c r="C14" s="30">
        <v>34</v>
      </c>
      <c r="D14" s="30">
        <v>138169</v>
      </c>
      <c r="E14" s="30">
        <v>462</v>
      </c>
      <c r="F14" s="31">
        <v>15031571.62</v>
      </c>
      <c r="G14" s="32">
        <v>15031.571619999999</v>
      </c>
      <c r="H14" s="33">
        <v>4.8304058724481855</v>
      </c>
      <c r="I14" s="31">
        <v>14906853.053779999</v>
      </c>
      <c r="J14" s="32">
        <v>14906.853053779998</v>
      </c>
      <c r="K14" s="33">
        <v>4.786488157431692</v>
      </c>
      <c r="L14" s="34">
        <f t="shared" si="0"/>
        <v>124.71856622000087</v>
      </c>
      <c r="M14" s="35">
        <f t="shared" si="1"/>
        <v>0.8366525501395173</v>
      </c>
    </row>
    <row r="15" spans="1:13" s="27" customFormat="1" ht="21">
      <c r="A15" s="28" t="s">
        <v>28</v>
      </c>
      <c r="B15" s="29" t="s">
        <v>53</v>
      </c>
      <c r="C15" s="30">
        <v>88</v>
      </c>
      <c r="D15" s="30">
        <v>92200</v>
      </c>
      <c r="E15" s="30">
        <v>305</v>
      </c>
      <c r="F15" s="31">
        <v>13807968.5266</v>
      </c>
      <c r="G15" s="32">
        <v>13807.9685266</v>
      </c>
      <c r="H15" s="33">
        <v>4.4372001773070995</v>
      </c>
      <c r="I15" s="31">
        <v>13719543.15799</v>
      </c>
      <c r="J15" s="32">
        <v>13719.54315799</v>
      </c>
      <c r="K15" s="33">
        <v>4.4052511025752885</v>
      </c>
      <c r="L15" s="34">
        <f t="shared" si="0"/>
        <v>88.42536861000008</v>
      </c>
      <c r="M15" s="35">
        <f t="shared" si="1"/>
        <v>0.6445212321702041</v>
      </c>
    </row>
    <row r="16" spans="1:13" s="27" customFormat="1" ht="21">
      <c r="A16" s="28" t="s">
        <v>30</v>
      </c>
      <c r="B16" s="29" t="s">
        <v>29</v>
      </c>
      <c r="C16" s="30">
        <v>24</v>
      </c>
      <c r="D16" s="30">
        <v>89859</v>
      </c>
      <c r="E16" s="30">
        <v>470</v>
      </c>
      <c r="F16" s="31">
        <v>10568723.723170001</v>
      </c>
      <c r="G16" s="32">
        <v>10568.723723170002</v>
      </c>
      <c r="H16" s="33">
        <v>3.396266633141508</v>
      </c>
      <c r="I16" s="31">
        <v>10534943.36813</v>
      </c>
      <c r="J16" s="32">
        <v>10534.94336813</v>
      </c>
      <c r="K16" s="33">
        <v>3.3826979771549572</v>
      </c>
      <c r="L16" s="34">
        <f t="shared" si="0"/>
        <v>33.78035504000218</v>
      </c>
      <c r="M16" s="35">
        <f t="shared" si="1"/>
        <v>0.3206505612758538</v>
      </c>
    </row>
    <row r="17" spans="1:13" s="27" customFormat="1" ht="21">
      <c r="A17" s="28" t="s">
        <v>32</v>
      </c>
      <c r="B17" s="29" t="s">
        <v>35</v>
      </c>
      <c r="C17" s="30">
        <v>3</v>
      </c>
      <c r="D17" s="30">
        <v>11415</v>
      </c>
      <c r="E17" s="30">
        <v>13</v>
      </c>
      <c r="F17" s="31">
        <v>5644634.836529999</v>
      </c>
      <c r="G17" s="32">
        <v>5644.634836529999</v>
      </c>
      <c r="H17" s="33">
        <v>1.8139072847127953</v>
      </c>
      <c r="I17" s="31">
        <v>5682542.0952200005</v>
      </c>
      <c r="J17" s="32">
        <v>5682.54209522</v>
      </c>
      <c r="K17" s="33">
        <v>1.8246252475119509</v>
      </c>
      <c r="L17" s="34">
        <f t="shared" si="0"/>
        <v>-37.90725869000107</v>
      </c>
      <c r="M17" s="35">
        <f t="shared" si="1"/>
        <v>-0.6670827607575072</v>
      </c>
    </row>
    <row r="18" spans="1:13" s="27" customFormat="1" ht="21">
      <c r="A18" s="28" t="s">
        <v>34</v>
      </c>
      <c r="B18" s="29" t="s">
        <v>37</v>
      </c>
      <c r="C18" s="30">
        <v>44</v>
      </c>
      <c r="D18" s="30">
        <v>49007</v>
      </c>
      <c r="E18" s="30">
        <v>382</v>
      </c>
      <c r="F18" s="31">
        <v>4160091.85713</v>
      </c>
      <c r="G18" s="32">
        <v>4160.09185713</v>
      </c>
      <c r="H18" s="33">
        <v>1.336848377841454</v>
      </c>
      <c r="I18" s="31">
        <v>4142009.4217700004</v>
      </c>
      <c r="J18" s="32">
        <v>4142.009421770001</v>
      </c>
      <c r="K18" s="33">
        <v>1.3299707841585862</v>
      </c>
      <c r="L18" s="34">
        <f t="shared" si="0"/>
        <v>18.08243535999918</v>
      </c>
      <c r="M18" s="35">
        <f t="shared" si="1"/>
        <v>0.4365619079705529</v>
      </c>
    </row>
    <row r="19" spans="1:13" s="27" customFormat="1" ht="21">
      <c r="A19" s="28" t="s">
        <v>36</v>
      </c>
      <c r="B19" s="29" t="s">
        <v>31</v>
      </c>
      <c r="C19" s="30">
        <v>10</v>
      </c>
      <c r="D19" s="30">
        <v>21165</v>
      </c>
      <c r="E19" s="30">
        <v>144</v>
      </c>
      <c r="F19" s="31">
        <v>4031835.03911</v>
      </c>
      <c r="G19" s="32">
        <v>4031.83503911</v>
      </c>
      <c r="H19" s="33">
        <v>1.295632961209901</v>
      </c>
      <c r="I19" s="31">
        <v>4014240.42697</v>
      </c>
      <c r="J19" s="32">
        <v>4014.24042697</v>
      </c>
      <c r="K19" s="33">
        <v>1.2889450372560851</v>
      </c>
      <c r="L19" s="34">
        <f t="shared" si="0"/>
        <v>17.594612139999754</v>
      </c>
      <c r="M19" s="35">
        <f t="shared" si="1"/>
        <v>0.4383048913012017</v>
      </c>
    </row>
    <row r="20" spans="1:13" s="27" customFormat="1" ht="21">
      <c r="A20" s="28" t="s">
        <v>38</v>
      </c>
      <c r="B20" s="29" t="s">
        <v>41</v>
      </c>
      <c r="C20" s="30">
        <v>10</v>
      </c>
      <c r="D20" s="30">
        <v>178364</v>
      </c>
      <c r="E20" s="30">
        <v>63</v>
      </c>
      <c r="F20" s="31">
        <v>3294054.8191699996</v>
      </c>
      <c r="G20" s="32">
        <v>3294.0548191699995</v>
      </c>
      <c r="H20" s="33">
        <v>1.0585467803988027</v>
      </c>
      <c r="I20" s="31">
        <v>3264694.1678400002</v>
      </c>
      <c r="J20" s="32">
        <v>3264.6941678400003</v>
      </c>
      <c r="K20" s="33">
        <v>1.0482708802204241</v>
      </c>
      <c r="L20" s="34">
        <f t="shared" si="0"/>
        <v>29.3606513299992</v>
      </c>
      <c r="M20" s="35">
        <f t="shared" si="1"/>
        <v>0.8993384929965709</v>
      </c>
    </row>
    <row r="21" spans="1:13" s="27" customFormat="1" ht="21">
      <c r="A21" s="28" t="s">
        <v>40</v>
      </c>
      <c r="B21" s="29" t="s">
        <v>39</v>
      </c>
      <c r="C21" s="30">
        <v>28</v>
      </c>
      <c r="D21" s="30">
        <v>31457</v>
      </c>
      <c r="E21" s="30">
        <v>216</v>
      </c>
      <c r="F21" s="31">
        <v>3220103.50656</v>
      </c>
      <c r="G21" s="32">
        <v>3220.10350656</v>
      </c>
      <c r="H21" s="33">
        <v>1.0347824752591253</v>
      </c>
      <c r="I21" s="31">
        <v>3188435.1251799995</v>
      </c>
      <c r="J21" s="32">
        <v>3188.4351251799994</v>
      </c>
      <c r="K21" s="33">
        <v>1.0237846252561937</v>
      </c>
      <c r="L21" s="34">
        <f t="shared" si="0"/>
        <v>31.668381380000483</v>
      </c>
      <c r="M21" s="35">
        <f t="shared" si="1"/>
        <v>0.9932264617807671</v>
      </c>
    </row>
    <row r="22" spans="1:13" s="27" customFormat="1" ht="21">
      <c r="A22" s="28" t="s">
        <v>42</v>
      </c>
      <c r="B22" s="29" t="s">
        <v>43</v>
      </c>
      <c r="C22" s="30">
        <v>23</v>
      </c>
      <c r="D22" s="30">
        <v>22481</v>
      </c>
      <c r="E22" s="30">
        <v>199</v>
      </c>
      <c r="F22" s="31">
        <v>2304545.66501</v>
      </c>
      <c r="G22" s="32">
        <v>2304.54566501</v>
      </c>
      <c r="H22" s="33">
        <v>0.7405673335433514</v>
      </c>
      <c r="I22" s="31">
        <v>2283380.68495</v>
      </c>
      <c r="J22" s="32">
        <v>2283.38068495</v>
      </c>
      <c r="K22" s="33">
        <v>0.7331778590686537</v>
      </c>
      <c r="L22" s="34">
        <f t="shared" si="0"/>
        <v>21.164980059999834</v>
      </c>
      <c r="M22" s="35">
        <f t="shared" si="1"/>
        <v>0.9269142109986487</v>
      </c>
    </row>
    <row r="23" spans="1:13" s="27" customFormat="1" ht="21">
      <c r="A23" s="28" t="s">
        <v>44</v>
      </c>
      <c r="B23" s="29" t="s">
        <v>45</v>
      </c>
      <c r="C23" s="30">
        <v>1</v>
      </c>
      <c r="D23" s="30">
        <v>12179</v>
      </c>
      <c r="E23" s="30">
        <v>1</v>
      </c>
      <c r="F23" s="31">
        <v>392147.27093999996</v>
      </c>
      <c r="G23" s="32">
        <v>392.14727093999994</v>
      </c>
      <c r="H23" s="33">
        <v>0.12601679506970315</v>
      </c>
      <c r="I23" s="31">
        <v>377546.48990000004</v>
      </c>
      <c r="J23" s="32">
        <v>377.54648990000004</v>
      </c>
      <c r="K23" s="33">
        <v>0.12122758547807742</v>
      </c>
      <c r="L23" s="34">
        <f t="shared" si="0"/>
        <v>14.600781039999902</v>
      </c>
      <c r="M23" s="35">
        <f t="shared" si="1"/>
        <v>3.86728030337858</v>
      </c>
    </row>
    <row r="24" spans="1:13" s="27" customFormat="1" ht="21">
      <c r="A24" s="28" t="s">
        <v>46</v>
      </c>
      <c r="B24" s="29" t="s">
        <v>47</v>
      </c>
      <c r="C24" s="30">
        <v>2</v>
      </c>
      <c r="D24" s="30">
        <v>579</v>
      </c>
      <c r="E24" s="30">
        <v>3</v>
      </c>
      <c r="F24" s="31">
        <v>196303.2751</v>
      </c>
      <c r="G24" s="32">
        <v>196.3032751</v>
      </c>
      <c r="H24" s="33">
        <v>0.06308219238780115</v>
      </c>
      <c r="I24" s="31">
        <v>196408.26969</v>
      </c>
      <c r="J24" s="32">
        <v>196.40826969</v>
      </c>
      <c r="K24" s="33">
        <v>0.06306534675703725</v>
      </c>
      <c r="L24" s="34">
        <f t="shared" si="0"/>
        <v>-0.10499458999998978</v>
      </c>
      <c r="M24" s="35">
        <f t="shared" si="1"/>
        <v>-0.05345731631652143</v>
      </c>
    </row>
    <row r="25" spans="1:13" s="39" customFormat="1" ht="21">
      <c r="A25" s="28" t="s">
        <v>48</v>
      </c>
      <c r="B25" s="29" t="s">
        <v>63</v>
      </c>
      <c r="C25" s="30">
        <v>0</v>
      </c>
      <c r="D25" s="30">
        <v>0</v>
      </c>
      <c r="E25" s="30">
        <v>0</v>
      </c>
      <c r="F25" s="31">
        <v>0</v>
      </c>
      <c r="G25" s="32">
        <v>0</v>
      </c>
      <c r="H25" s="33">
        <v>0</v>
      </c>
      <c r="I25" s="31">
        <v>0</v>
      </c>
      <c r="J25" s="32">
        <v>0</v>
      </c>
      <c r="K25" s="33">
        <v>0</v>
      </c>
      <c r="L25" s="34">
        <f t="shared" si="0"/>
        <v>0</v>
      </c>
      <c r="M25" s="35">
        <v>0</v>
      </c>
    </row>
    <row r="26" spans="1:13" s="39" customFormat="1" ht="21">
      <c r="A26" s="47" t="s">
        <v>64</v>
      </c>
      <c r="B26" s="29" t="s">
        <v>49</v>
      </c>
      <c r="C26" s="36">
        <v>0</v>
      </c>
      <c r="D26" s="36">
        <v>0</v>
      </c>
      <c r="E26" s="36">
        <v>0</v>
      </c>
      <c r="F26" s="37">
        <v>0</v>
      </c>
      <c r="G26" s="38">
        <v>0</v>
      </c>
      <c r="H26" s="48">
        <v>0</v>
      </c>
      <c r="I26" s="49">
        <v>0</v>
      </c>
      <c r="J26" s="50">
        <v>0</v>
      </c>
      <c r="K26" s="48">
        <v>0</v>
      </c>
      <c r="L26" s="51">
        <f t="shared" si="0"/>
        <v>0</v>
      </c>
      <c r="M26" s="52">
        <v>0</v>
      </c>
    </row>
    <row r="27" spans="1:14" s="27" customFormat="1" ht="23.25" customHeight="1" thickBot="1">
      <c r="A27" s="60" t="s">
        <v>50</v>
      </c>
      <c r="B27" s="61"/>
      <c r="C27" s="40">
        <f aca="true" t="shared" si="2" ref="C27:L27">SUM(C7:C26)</f>
        <v>556</v>
      </c>
      <c r="D27" s="40">
        <f t="shared" si="2"/>
        <v>1560667</v>
      </c>
      <c r="E27" s="40">
        <f t="shared" si="2"/>
        <v>6584</v>
      </c>
      <c r="F27" s="41">
        <f t="shared" si="2"/>
        <v>311186513.4509199</v>
      </c>
      <c r="G27" s="42">
        <f t="shared" si="2"/>
        <v>311186.5134509199</v>
      </c>
      <c r="H27" s="53">
        <f t="shared" si="2"/>
        <v>100.00000000000003</v>
      </c>
      <c r="I27" s="54">
        <f t="shared" si="2"/>
        <v>311436121.08671004</v>
      </c>
      <c r="J27" s="53">
        <f t="shared" si="2"/>
        <v>311436.12108670996</v>
      </c>
      <c r="K27" s="53">
        <f t="shared" si="2"/>
        <v>100.00000000000003</v>
      </c>
      <c r="L27" s="55">
        <f t="shared" si="2"/>
        <v>-249.60763579001951</v>
      </c>
      <c r="M27" s="56">
        <f>L27*100/J27</f>
        <v>-0.08014729791748332</v>
      </c>
      <c r="N27" s="43"/>
    </row>
    <row r="28" ht="6" customHeight="1"/>
    <row r="29" spans="2:10" ht="21">
      <c r="B29" s="44" t="s">
        <v>51</v>
      </c>
      <c r="J29" s="45"/>
    </row>
    <row r="30" spans="2:12" ht="21">
      <c r="B30" s="44" t="s">
        <v>52</v>
      </c>
      <c r="D30" s="46"/>
      <c r="F30" s="46"/>
      <c r="G30" s="1"/>
      <c r="H30" s="46"/>
      <c r="I30" s="1"/>
      <c r="J30" s="46"/>
      <c r="L30" s="46"/>
    </row>
    <row r="31" spans="2:10" ht="21">
      <c r="B31" s="44" t="s">
        <v>67</v>
      </c>
      <c r="F31" s="1"/>
      <c r="G31" s="1"/>
      <c r="I31" s="1"/>
      <c r="J31" s="1"/>
    </row>
    <row r="32" spans="6:10" ht="20.25"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  <row r="44" spans="6:10" ht="20.25">
      <c r="F44" s="1"/>
      <c r="G44" s="1"/>
      <c r="I44" s="1"/>
      <c r="J44" s="1"/>
    </row>
  </sheetData>
  <mergeCells count="10">
    <mergeCell ref="A2:M2"/>
    <mergeCell ref="A1:M1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4330708661417323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SheetLayoutView="75" workbookViewId="0" topLeftCell="A1">
      <selection activeCell="A25" sqref="A25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3.7109375" style="1" customWidth="1"/>
    <col min="5" max="5" width="9.42187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4" customHeight="1">
      <c r="A2" s="70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4" t="s">
        <v>2</v>
      </c>
      <c r="H4" s="66"/>
      <c r="I4" s="8" t="s">
        <v>2</v>
      </c>
      <c r="J4" s="64" t="s">
        <v>2</v>
      </c>
      <c r="K4" s="66"/>
      <c r="L4" s="64" t="s">
        <v>2</v>
      </c>
      <c r="M4" s="65"/>
    </row>
    <row r="5" spans="1:13" ht="21.75" customHeight="1">
      <c r="A5" s="58" t="s">
        <v>3</v>
      </c>
      <c r="B5" s="59"/>
      <c r="C5" s="9" t="s">
        <v>4</v>
      </c>
      <c r="D5" s="9" t="s">
        <v>5</v>
      </c>
      <c r="E5" s="9" t="s">
        <v>6</v>
      </c>
      <c r="F5" s="10" t="s">
        <v>69</v>
      </c>
      <c r="G5" s="67" t="str">
        <f>F5</f>
        <v>เมษายน 2548</v>
      </c>
      <c r="H5" s="68"/>
      <c r="I5" s="10" t="s">
        <v>66</v>
      </c>
      <c r="J5" s="67" t="str">
        <f>I5</f>
        <v>มีนาคม 2548</v>
      </c>
      <c r="K5" s="68"/>
      <c r="L5" s="62" t="s">
        <v>7</v>
      </c>
      <c r="M5" s="63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7" customFormat="1" ht="21">
      <c r="A7" s="19" t="s">
        <v>12</v>
      </c>
      <c r="B7" s="20" t="s">
        <v>13</v>
      </c>
      <c r="C7" s="21">
        <v>33</v>
      </c>
      <c r="D7" s="21">
        <v>107918</v>
      </c>
      <c r="E7" s="21">
        <v>198</v>
      </c>
      <c r="F7" s="22">
        <v>60434897.282979995</v>
      </c>
      <c r="G7" s="23">
        <v>60434.89728298</v>
      </c>
      <c r="H7" s="24">
        <f aca="true" t="shared" si="0" ref="H7:H26">G7*100/$G$27</f>
        <v>19.243395269202487</v>
      </c>
      <c r="I7" s="22">
        <v>60290696.717829995</v>
      </c>
      <c r="J7" s="23">
        <f aca="true" t="shared" si="1" ref="J7:J22">I7/1000</f>
        <v>60290.69671783</v>
      </c>
      <c r="K7" s="24">
        <f>J7*100/J27</f>
        <v>19.37445683273128</v>
      </c>
      <c r="L7" s="25">
        <f aca="true" t="shared" si="2" ref="L7:L26">G7-J7</f>
        <v>144.20056515000033</v>
      </c>
      <c r="M7" s="35">
        <f aca="true" t="shared" si="3" ref="M7:M22">L7*100/J7</f>
        <v>0.23917548311787107</v>
      </c>
    </row>
    <row r="8" spans="1:13" s="27" customFormat="1" ht="21">
      <c r="A8" s="28" t="s">
        <v>14</v>
      </c>
      <c r="B8" s="29" t="s">
        <v>15</v>
      </c>
      <c r="C8" s="30">
        <v>60</v>
      </c>
      <c r="D8" s="30">
        <v>275570</v>
      </c>
      <c r="E8" s="30">
        <v>1549</v>
      </c>
      <c r="F8" s="31">
        <v>47005384.27452</v>
      </c>
      <c r="G8" s="32">
        <v>47005.38427452</v>
      </c>
      <c r="H8" s="33">
        <f t="shared" si="0"/>
        <v>14.967233006782747</v>
      </c>
      <c r="I8" s="31">
        <v>46862944.363479994</v>
      </c>
      <c r="J8" s="32">
        <f t="shared" si="1"/>
        <v>46862.94436348</v>
      </c>
      <c r="K8" s="33">
        <f>J8*100/J27</f>
        <v>15.059439383728687</v>
      </c>
      <c r="L8" s="34">
        <f t="shared" si="2"/>
        <v>142.43991104000452</v>
      </c>
      <c r="M8" s="35">
        <f t="shared" si="3"/>
        <v>0.30394998217612434</v>
      </c>
    </row>
    <row r="9" spans="1:13" s="27" customFormat="1" ht="21">
      <c r="A9" s="28" t="s">
        <v>16</v>
      </c>
      <c r="B9" s="29" t="s">
        <v>17</v>
      </c>
      <c r="C9" s="30">
        <v>38</v>
      </c>
      <c r="D9" s="30">
        <v>112758</v>
      </c>
      <c r="E9" s="30">
        <v>396</v>
      </c>
      <c r="F9" s="31">
        <v>36348189.34787999</v>
      </c>
      <c r="G9" s="32">
        <v>36348.18934787999</v>
      </c>
      <c r="H9" s="33">
        <f t="shared" si="0"/>
        <v>11.573819206904759</v>
      </c>
      <c r="I9" s="31">
        <v>36087574.53622</v>
      </c>
      <c r="J9" s="32">
        <f t="shared" si="1"/>
        <v>36087.574536219996</v>
      </c>
      <c r="K9" s="33">
        <f>J9*100/J27</f>
        <v>11.596766882994014</v>
      </c>
      <c r="L9" s="34">
        <f t="shared" si="2"/>
        <v>260.6148116599943</v>
      </c>
      <c r="M9" s="35">
        <f t="shared" si="3"/>
        <v>0.7221732549479688</v>
      </c>
    </row>
    <row r="10" spans="1:13" s="27" customFormat="1" ht="21">
      <c r="A10" s="28" t="s">
        <v>18</v>
      </c>
      <c r="B10" s="29" t="s">
        <v>21</v>
      </c>
      <c r="C10" s="30">
        <v>82</v>
      </c>
      <c r="D10" s="30">
        <v>192618</v>
      </c>
      <c r="E10" s="30">
        <v>1090</v>
      </c>
      <c r="F10" s="31">
        <v>31935162.78541</v>
      </c>
      <c r="G10" s="32">
        <v>31935.162785409997</v>
      </c>
      <c r="H10" s="33">
        <f t="shared" si="0"/>
        <v>10.168644079735044</v>
      </c>
      <c r="I10" s="31">
        <v>31574111.693869997</v>
      </c>
      <c r="J10" s="32">
        <f t="shared" si="1"/>
        <v>31574.111693869996</v>
      </c>
      <c r="K10" s="33">
        <f>J10*100/J27</f>
        <v>10.14636249615292</v>
      </c>
      <c r="L10" s="34">
        <f t="shared" si="2"/>
        <v>361.0510915400009</v>
      </c>
      <c r="M10" s="35">
        <f t="shared" si="3"/>
        <v>1.1435035608938373</v>
      </c>
    </row>
    <row r="11" spans="1:13" s="27" customFormat="1" ht="21">
      <c r="A11" s="28" t="s">
        <v>20</v>
      </c>
      <c r="B11" s="29" t="s">
        <v>23</v>
      </c>
      <c r="C11" s="30">
        <v>40</v>
      </c>
      <c r="D11" s="30">
        <v>107747</v>
      </c>
      <c r="E11" s="30">
        <v>504</v>
      </c>
      <c r="F11" s="31">
        <v>31147034.396740004</v>
      </c>
      <c r="G11" s="32">
        <v>31147.034396740004</v>
      </c>
      <c r="H11" s="33">
        <f t="shared" si="0"/>
        <v>9.91769195128115</v>
      </c>
      <c r="I11" s="31">
        <v>30956349.62926</v>
      </c>
      <c r="J11" s="32">
        <f t="shared" si="1"/>
        <v>30956.34962926</v>
      </c>
      <c r="K11" s="33">
        <f>J11*100/J27</f>
        <v>9.947844232054875</v>
      </c>
      <c r="L11" s="34">
        <f t="shared" si="2"/>
        <v>190.68476748000467</v>
      </c>
      <c r="M11" s="35">
        <f t="shared" si="3"/>
        <v>0.6159794994037961</v>
      </c>
    </row>
    <row r="12" spans="1:13" s="27" customFormat="1" ht="21">
      <c r="A12" s="28" t="s">
        <v>22</v>
      </c>
      <c r="B12" s="29" t="s">
        <v>19</v>
      </c>
      <c r="C12" s="30">
        <v>34</v>
      </c>
      <c r="D12" s="30">
        <v>95084</v>
      </c>
      <c r="E12" s="30">
        <v>612</v>
      </c>
      <c r="F12" s="31">
        <v>22194686.23187</v>
      </c>
      <c r="G12" s="32">
        <v>22194.68623187</v>
      </c>
      <c r="H12" s="33">
        <f t="shared" si="0"/>
        <v>7.067127425334158</v>
      </c>
      <c r="I12" s="31">
        <v>22131153.941970002</v>
      </c>
      <c r="J12" s="32">
        <f t="shared" si="1"/>
        <v>22131.153941970002</v>
      </c>
      <c r="K12" s="33">
        <f>J12*100/J27</f>
        <v>7.111861531705008</v>
      </c>
      <c r="L12" s="34">
        <f t="shared" si="2"/>
        <v>63.53228989999843</v>
      </c>
      <c r="M12" s="35">
        <f t="shared" si="3"/>
        <v>0.28707174540733915</v>
      </c>
    </row>
    <row r="13" spans="1:13" s="27" customFormat="1" ht="21">
      <c r="A13" s="28" t="s">
        <v>24</v>
      </c>
      <c r="B13" s="29" t="s">
        <v>33</v>
      </c>
      <c r="C13" s="30">
        <v>3</v>
      </c>
      <c r="D13" s="30">
        <v>27666</v>
      </c>
      <c r="E13" s="30">
        <v>24</v>
      </c>
      <c r="F13" s="31">
        <v>20830674.16771</v>
      </c>
      <c r="G13" s="32">
        <v>20830.67416771</v>
      </c>
      <c r="H13" s="33">
        <f t="shared" si="0"/>
        <v>6.632805130060169</v>
      </c>
      <c r="I13" s="31">
        <v>20631702.42897</v>
      </c>
      <c r="J13" s="32">
        <f t="shared" si="1"/>
        <v>20631.702428970002</v>
      </c>
      <c r="K13" s="33">
        <f>J13*100/J27</f>
        <v>6.630011757313518</v>
      </c>
      <c r="L13" s="34">
        <f t="shared" si="2"/>
        <v>198.97173873999782</v>
      </c>
      <c r="M13" s="35">
        <f t="shared" si="3"/>
        <v>0.9643980637323059</v>
      </c>
    </row>
    <row r="14" spans="1:13" s="27" customFormat="1" ht="21">
      <c r="A14" s="28" t="s">
        <v>26</v>
      </c>
      <c r="B14" s="29" t="s">
        <v>25</v>
      </c>
      <c r="C14" s="30">
        <v>34</v>
      </c>
      <c r="D14" s="30">
        <v>137709</v>
      </c>
      <c r="E14" s="30">
        <v>464</v>
      </c>
      <c r="F14" s="31">
        <v>15160305.68947</v>
      </c>
      <c r="G14" s="32">
        <v>15160.30568947</v>
      </c>
      <c r="H14" s="33">
        <f t="shared" si="0"/>
        <v>4.82727311371754</v>
      </c>
      <c r="I14" s="31">
        <v>15031571.62</v>
      </c>
      <c r="J14" s="32">
        <f t="shared" si="1"/>
        <v>15031.571619999999</v>
      </c>
      <c r="K14" s="33">
        <f>J14*100/J27</f>
        <v>4.8304058724481855</v>
      </c>
      <c r="L14" s="34">
        <f t="shared" si="2"/>
        <v>128.7340694700015</v>
      </c>
      <c r="M14" s="35">
        <f t="shared" si="3"/>
        <v>0.8564245491051421</v>
      </c>
    </row>
    <row r="15" spans="1:13" s="27" customFormat="1" ht="21">
      <c r="A15" s="28" t="s">
        <v>28</v>
      </c>
      <c r="B15" s="29" t="s">
        <v>70</v>
      </c>
      <c r="C15" s="30">
        <v>86</v>
      </c>
      <c r="D15" s="30">
        <v>73571</v>
      </c>
      <c r="E15" s="30">
        <v>303</v>
      </c>
      <c r="F15" s="31">
        <v>12964659.484040001</v>
      </c>
      <c r="G15" s="32">
        <v>12964.659484040001</v>
      </c>
      <c r="H15" s="33">
        <f t="shared" si="0"/>
        <v>4.128145793213048</v>
      </c>
      <c r="I15" s="31">
        <v>13807968.5266</v>
      </c>
      <c r="J15" s="32">
        <f t="shared" si="1"/>
        <v>13807.9685266</v>
      </c>
      <c r="K15" s="33">
        <f>J15*100/J27</f>
        <v>4.4372001773070995</v>
      </c>
      <c r="L15" s="34">
        <f t="shared" si="2"/>
        <v>-843.3090425599985</v>
      </c>
      <c r="M15" s="35">
        <f t="shared" si="3"/>
        <v>-6.107408493403123</v>
      </c>
    </row>
    <row r="16" spans="1:13" s="27" customFormat="1" ht="21">
      <c r="A16" s="28" t="s">
        <v>30</v>
      </c>
      <c r="B16" s="29" t="s">
        <v>29</v>
      </c>
      <c r="C16" s="30">
        <v>24</v>
      </c>
      <c r="D16" s="30">
        <v>91840</v>
      </c>
      <c r="E16" s="30">
        <v>472</v>
      </c>
      <c r="F16" s="31">
        <v>10730455.87352</v>
      </c>
      <c r="G16" s="32">
        <v>10730.45587352</v>
      </c>
      <c r="H16" s="33">
        <f t="shared" si="0"/>
        <v>3.4167412054332025</v>
      </c>
      <c r="I16" s="31">
        <v>10568723.723170001</v>
      </c>
      <c r="J16" s="32">
        <f t="shared" si="1"/>
        <v>10568.723723170002</v>
      </c>
      <c r="K16" s="33">
        <f>J16*100/J27</f>
        <v>3.396266633141508</v>
      </c>
      <c r="L16" s="34">
        <f t="shared" si="2"/>
        <v>161.73215034999885</v>
      </c>
      <c r="M16" s="35">
        <f t="shared" si="3"/>
        <v>1.5302902657530026</v>
      </c>
    </row>
    <row r="17" spans="1:13" s="27" customFormat="1" ht="21">
      <c r="A17" s="28" t="s">
        <v>32</v>
      </c>
      <c r="B17" s="29" t="s">
        <v>35</v>
      </c>
      <c r="C17" s="30">
        <v>3</v>
      </c>
      <c r="D17" s="30">
        <v>11653</v>
      </c>
      <c r="E17" s="30">
        <v>13</v>
      </c>
      <c r="F17" s="31">
        <v>5752177.30723</v>
      </c>
      <c r="G17" s="32">
        <v>5752.17730723</v>
      </c>
      <c r="H17" s="33">
        <f t="shared" si="0"/>
        <v>1.8315811982481387</v>
      </c>
      <c r="I17" s="31">
        <v>5644634.836529999</v>
      </c>
      <c r="J17" s="32">
        <f t="shared" si="1"/>
        <v>5644.634836529999</v>
      </c>
      <c r="K17" s="33">
        <f>J17*100/J27</f>
        <v>1.8139072847127953</v>
      </c>
      <c r="L17" s="34">
        <f t="shared" si="2"/>
        <v>107.5424707000011</v>
      </c>
      <c r="M17" s="35">
        <f t="shared" si="3"/>
        <v>1.905215728110981</v>
      </c>
    </row>
    <row r="18" spans="1:13" s="27" customFormat="1" ht="21">
      <c r="A18" s="28" t="s">
        <v>34</v>
      </c>
      <c r="B18" s="29" t="s">
        <v>37</v>
      </c>
      <c r="C18" s="30">
        <v>44</v>
      </c>
      <c r="D18" s="30">
        <v>49003</v>
      </c>
      <c r="E18" s="30">
        <v>384</v>
      </c>
      <c r="F18" s="31">
        <v>4196734.284500001</v>
      </c>
      <c r="G18" s="32">
        <v>4196.734284500001</v>
      </c>
      <c r="H18" s="33">
        <f t="shared" si="0"/>
        <v>1.3363043590245518</v>
      </c>
      <c r="I18" s="31">
        <v>4160091.85713</v>
      </c>
      <c r="J18" s="32">
        <f t="shared" si="1"/>
        <v>4160.09185713</v>
      </c>
      <c r="K18" s="33">
        <f>J18*100/J27</f>
        <v>1.336848377841454</v>
      </c>
      <c r="L18" s="34">
        <f t="shared" si="2"/>
        <v>36.642427370001315</v>
      </c>
      <c r="M18" s="35">
        <f t="shared" si="3"/>
        <v>0.8808081318492931</v>
      </c>
    </row>
    <row r="19" spans="1:13" s="27" customFormat="1" ht="21">
      <c r="A19" s="28" t="s">
        <v>36</v>
      </c>
      <c r="B19" s="29" t="s">
        <v>31</v>
      </c>
      <c r="C19" s="30">
        <v>10</v>
      </c>
      <c r="D19" s="30">
        <v>21382</v>
      </c>
      <c r="E19" s="30">
        <v>144</v>
      </c>
      <c r="F19" s="31">
        <v>4116900.1435200004</v>
      </c>
      <c r="G19" s="32">
        <v>4116.900143520001</v>
      </c>
      <c r="H19" s="33">
        <f t="shared" si="0"/>
        <v>1.3108839479719456</v>
      </c>
      <c r="I19" s="31">
        <v>4031835.03911</v>
      </c>
      <c r="J19" s="32">
        <f t="shared" si="1"/>
        <v>4031.83503911</v>
      </c>
      <c r="K19" s="33">
        <f>J19*100/J27</f>
        <v>1.295632961209901</v>
      </c>
      <c r="L19" s="34">
        <f t="shared" si="2"/>
        <v>85.06510441000091</v>
      </c>
      <c r="M19" s="35">
        <f t="shared" si="3"/>
        <v>2.109835932890212</v>
      </c>
    </row>
    <row r="20" spans="1:13" s="27" customFormat="1" ht="21">
      <c r="A20" s="28" t="s">
        <v>38</v>
      </c>
      <c r="B20" s="29" t="s">
        <v>41</v>
      </c>
      <c r="C20" s="30">
        <v>10</v>
      </c>
      <c r="D20" s="30">
        <v>178364</v>
      </c>
      <c r="E20" s="30">
        <v>63</v>
      </c>
      <c r="F20" s="31">
        <v>3361293.27758</v>
      </c>
      <c r="G20" s="32">
        <v>3361.29327758</v>
      </c>
      <c r="H20" s="33">
        <f t="shared" si="0"/>
        <v>1.0702871695688543</v>
      </c>
      <c r="I20" s="31">
        <v>3294054.8191699996</v>
      </c>
      <c r="J20" s="32">
        <f t="shared" si="1"/>
        <v>3294.0548191699995</v>
      </c>
      <c r="K20" s="33">
        <f>J20*100/J27</f>
        <v>1.0585467803988027</v>
      </c>
      <c r="L20" s="34">
        <f t="shared" si="2"/>
        <v>67.23845841000048</v>
      </c>
      <c r="M20" s="35">
        <f t="shared" si="3"/>
        <v>2.0412064188701784</v>
      </c>
    </row>
    <row r="21" spans="1:13" s="27" customFormat="1" ht="21">
      <c r="A21" s="28" t="s">
        <v>40</v>
      </c>
      <c r="B21" s="29" t="s">
        <v>39</v>
      </c>
      <c r="C21" s="30">
        <v>28</v>
      </c>
      <c r="D21" s="30">
        <v>31352</v>
      </c>
      <c r="E21" s="30">
        <v>217</v>
      </c>
      <c r="F21" s="31">
        <v>3259785.8444000003</v>
      </c>
      <c r="G21" s="32">
        <v>3259.7858444000003</v>
      </c>
      <c r="H21" s="33">
        <f t="shared" si="0"/>
        <v>1.0379656509221267</v>
      </c>
      <c r="I21" s="31">
        <v>3220103.50656</v>
      </c>
      <c r="J21" s="32">
        <f t="shared" si="1"/>
        <v>3220.10350656</v>
      </c>
      <c r="K21" s="33">
        <f>J21*100/J27</f>
        <v>1.0347824752591253</v>
      </c>
      <c r="L21" s="34">
        <f t="shared" si="2"/>
        <v>39.6823378400004</v>
      </c>
      <c r="M21" s="35">
        <f t="shared" si="3"/>
        <v>1.2323311272187207</v>
      </c>
    </row>
    <row r="22" spans="1:13" s="27" customFormat="1" ht="21">
      <c r="A22" s="28" t="s">
        <v>42</v>
      </c>
      <c r="B22" s="29" t="s">
        <v>43</v>
      </c>
      <c r="C22" s="30">
        <v>23</v>
      </c>
      <c r="D22" s="30">
        <v>22623</v>
      </c>
      <c r="E22" s="30">
        <v>203</v>
      </c>
      <c r="F22" s="31">
        <v>2287813.24734</v>
      </c>
      <c r="G22" s="32">
        <v>2287.8132473399996</v>
      </c>
      <c r="H22" s="33">
        <f t="shared" si="0"/>
        <v>0.728474715767904</v>
      </c>
      <c r="I22" s="31">
        <v>2304545.66501</v>
      </c>
      <c r="J22" s="32">
        <f t="shared" si="1"/>
        <v>2304.54566501</v>
      </c>
      <c r="K22" s="33">
        <f>J22*100/J27</f>
        <v>0.7405673335433514</v>
      </c>
      <c r="L22" s="34">
        <f t="shared" si="2"/>
        <v>-16.73241767000036</v>
      </c>
      <c r="M22" s="35">
        <f t="shared" si="3"/>
        <v>-0.7260614499443105</v>
      </c>
    </row>
    <row r="23" spans="1:13" s="27" customFormat="1" ht="21">
      <c r="A23" s="28" t="s">
        <v>44</v>
      </c>
      <c r="B23" s="29" t="s">
        <v>63</v>
      </c>
      <c r="C23" s="30">
        <v>2</v>
      </c>
      <c r="D23" s="30">
        <v>2632</v>
      </c>
      <c r="E23" s="30">
        <v>3</v>
      </c>
      <c r="F23" s="31">
        <v>1720847.2277300002</v>
      </c>
      <c r="G23" s="32">
        <v>1720.8472277300002</v>
      </c>
      <c r="H23" s="33">
        <f t="shared" si="0"/>
        <v>0.5479440669198541</v>
      </c>
      <c r="I23" s="31">
        <v>0</v>
      </c>
      <c r="J23" s="32">
        <v>0</v>
      </c>
      <c r="K23" s="33">
        <f>J23*100/J27</f>
        <v>0</v>
      </c>
      <c r="L23" s="34">
        <f t="shared" si="2"/>
        <v>1720.8472277300002</v>
      </c>
      <c r="M23" s="35">
        <v>0</v>
      </c>
    </row>
    <row r="24" spans="1:13" s="27" customFormat="1" ht="21">
      <c r="A24" s="28" t="s">
        <v>46</v>
      </c>
      <c r="B24" s="29" t="s">
        <v>45</v>
      </c>
      <c r="C24" s="30">
        <v>1</v>
      </c>
      <c r="D24" s="30">
        <v>11840</v>
      </c>
      <c r="E24" s="30">
        <v>1</v>
      </c>
      <c r="F24" s="31">
        <v>404961.19386999996</v>
      </c>
      <c r="G24" s="32">
        <v>404.96119386999993</v>
      </c>
      <c r="H24" s="33">
        <f t="shared" si="0"/>
        <v>0.12894583548044197</v>
      </c>
      <c r="I24" s="31">
        <v>392147.27093999996</v>
      </c>
      <c r="J24" s="32">
        <f>I24/1000</f>
        <v>392.14727093999994</v>
      </c>
      <c r="K24" s="33">
        <f>J24*100/J27</f>
        <v>0.12601679506970315</v>
      </c>
      <c r="L24" s="34">
        <f t="shared" si="2"/>
        <v>12.81392292999999</v>
      </c>
      <c r="M24" s="35">
        <f>L24*100/J24</f>
        <v>3.267630270455349</v>
      </c>
    </row>
    <row r="25" spans="1:13" s="39" customFormat="1" ht="21">
      <c r="A25" s="28" t="s">
        <v>48</v>
      </c>
      <c r="B25" s="29" t="s">
        <v>47</v>
      </c>
      <c r="C25" s="30">
        <v>2</v>
      </c>
      <c r="D25" s="30">
        <v>584</v>
      </c>
      <c r="E25" s="30">
        <v>3</v>
      </c>
      <c r="F25" s="31">
        <v>203309.56684</v>
      </c>
      <c r="G25" s="32">
        <v>203.30956684</v>
      </c>
      <c r="H25" s="33">
        <f t="shared" si="0"/>
        <v>0.06473687443189027</v>
      </c>
      <c r="I25" s="31">
        <v>196303.2751</v>
      </c>
      <c r="J25" s="32">
        <f>I25/1000</f>
        <v>196.3032751</v>
      </c>
      <c r="K25" s="33">
        <f>J25*100/J27</f>
        <v>0.06308219238780115</v>
      </c>
      <c r="L25" s="34">
        <f t="shared" si="2"/>
        <v>7.006291739999995</v>
      </c>
      <c r="M25" s="35">
        <f>L25*100/J25</f>
        <v>3.5691160712580463</v>
      </c>
    </row>
    <row r="26" spans="1:13" s="39" customFormat="1" ht="21">
      <c r="A26" s="47" t="s">
        <v>64</v>
      </c>
      <c r="B26" s="29" t="s">
        <v>49</v>
      </c>
      <c r="C26" s="36">
        <v>0</v>
      </c>
      <c r="D26" s="36">
        <v>0</v>
      </c>
      <c r="E26" s="36">
        <v>0</v>
      </c>
      <c r="F26" s="37">
        <v>0</v>
      </c>
      <c r="G26" s="38">
        <v>0</v>
      </c>
      <c r="H26" s="48">
        <f t="shared" si="0"/>
        <v>0</v>
      </c>
      <c r="I26" s="49">
        <v>0</v>
      </c>
      <c r="J26" s="50">
        <f>I26/1000</f>
        <v>0</v>
      </c>
      <c r="K26" s="48">
        <f>J26*100/J27</f>
        <v>0</v>
      </c>
      <c r="L26" s="34">
        <f t="shared" si="2"/>
        <v>0</v>
      </c>
      <c r="M26" s="52">
        <v>0</v>
      </c>
    </row>
    <row r="27" spans="1:14" s="27" customFormat="1" ht="23.25" customHeight="1" thickBot="1">
      <c r="A27" s="60" t="s">
        <v>50</v>
      </c>
      <c r="B27" s="61"/>
      <c r="C27" s="40">
        <f aca="true" t="shared" si="4" ref="C27:L27">SUM(C7:C26)</f>
        <v>557</v>
      </c>
      <c r="D27" s="40">
        <f t="shared" si="4"/>
        <v>1551914</v>
      </c>
      <c r="E27" s="40">
        <f t="shared" si="4"/>
        <v>6643</v>
      </c>
      <c r="F27" s="41">
        <f t="shared" si="4"/>
        <v>314055271.62715006</v>
      </c>
      <c r="G27" s="42">
        <f t="shared" si="4"/>
        <v>314055.27162714995</v>
      </c>
      <c r="H27" s="53">
        <f t="shared" si="4"/>
        <v>100.00000000000001</v>
      </c>
      <c r="I27" s="54">
        <f t="shared" si="4"/>
        <v>311186513.4509199</v>
      </c>
      <c r="J27" s="53">
        <f t="shared" si="4"/>
        <v>311186.5134509199</v>
      </c>
      <c r="K27" s="53">
        <f t="shared" si="4"/>
        <v>100.00000000000003</v>
      </c>
      <c r="L27" s="55">
        <f t="shared" si="4"/>
        <v>2868.758176230007</v>
      </c>
      <c r="M27" s="56">
        <f>L27*100/J27</f>
        <v>0.921877411850776</v>
      </c>
      <c r="N27" s="43"/>
    </row>
    <row r="28" ht="6" customHeight="1"/>
    <row r="29" spans="2:10" ht="21">
      <c r="B29" s="44" t="s">
        <v>51</v>
      </c>
      <c r="J29" s="45"/>
    </row>
    <row r="30" spans="2:12" ht="21">
      <c r="B30" s="44" t="s">
        <v>52</v>
      </c>
      <c r="D30" s="46"/>
      <c r="F30" s="46"/>
      <c r="G30" s="1"/>
      <c r="H30" s="46"/>
      <c r="I30" s="1"/>
      <c r="J30" s="46"/>
      <c r="L30" s="46"/>
    </row>
    <row r="31" spans="2:10" ht="21">
      <c r="B31" s="44" t="s">
        <v>71</v>
      </c>
      <c r="F31" s="1"/>
      <c r="G31" s="1"/>
      <c r="I31" s="1"/>
      <c r="J31" s="1"/>
    </row>
    <row r="32" spans="6:10" ht="20.25"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  <row r="44" spans="6:10" ht="20.25">
      <c r="F44" s="1"/>
      <c r="G44" s="1"/>
      <c r="I44" s="1"/>
      <c r="J44" s="1"/>
    </row>
  </sheetData>
  <mergeCells count="10">
    <mergeCell ref="A2:M2"/>
    <mergeCell ref="A1:M1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4330708661417323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SheetLayoutView="75" workbookViewId="0" topLeftCell="A1">
      <selection activeCell="C8" sqref="C8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bestFit="1" customWidth="1"/>
    <col min="5" max="5" width="9.42187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4" customHeight="1">
      <c r="A2" s="70" t="s">
        <v>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4" t="s">
        <v>2</v>
      </c>
      <c r="H4" s="66"/>
      <c r="I4" s="8" t="s">
        <v>2</v>
      </c>
      <c r="J4" s="64" t="s">
        <v>2</v>
      </c>
      <c r="K4" s="66"/>
      <c r="L4" s="64" t="s">
        <v>2</v>
      </c>
      <c r="M4" s="65"/>
    </row>
    <row r="5" spans="1:13" ht="21.75" customHeight="1">
      <c r="A5" s="58" t="s">
        <v>3</v>
      </c>
      <c r="B5" s="59"/>
      <c r="C5" s="9" t="s">
        <v>4</v>
      </c>
      <c r="D5" s="9" t="s">
        <v>5</v>
      </c>
      <c r="E5" s="9" t="s">
        <v>6</v>
      </c>
      <c r="F5" s="10" t="s">
        <v>73</v>
      </c>
      <c r="G5" s="67" t="str">
        <f>F5</f>
        <v>พฤษภาคม 2548</v>
      </c>
      <c r="H5" s="68"/>
      <c r="I5" s="10" t="s">
        <v>69</v>
      </c>
      <c r="J5" s="67" t="str">
        <f>I5</f>
        <v>เมษายน 2548</v>
      </c>
      <c r="K5" s="68"/>
      <c r="L5" s="62" t="s">
        <v>7</v>
      </c>
      <c r="M5" s="63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7" customFormat="1" ht="21">
      <c r="A7" s="19" t="s">
        <v>12</v>
      </c>
      <c r="B7" s="20" t="s">
        <v>13</v>
      </c>
      <c r="C7" s="21">
        <v>32</v>
      </c>
      <c r="D7" s="21">
        <v>106549</v>
      </c>
      <c r="E7" s="21">
        <v>194</v>
      </c>
      <c r="F7" s="22">
        <v>60435634.9297</v>
      </c>
      <c r="G7" s="23">
        <v>60435.634929700005</v>
      </c>
      <c r="H7" s="24">
        <f aca="true" t="shared" si="0" ref="H7:H26">G7*100/$G$27</f>
        <v>19.153020017176985</v>
      </c>
      <c r="I7" s="22">
        <v>60434897.282979995</v>
      </c>
      <c r="J7" s="23">
        <f aca="true" t="shared" si="1" ref="J7:J26">I7/1000</f>
        <v>60434.89728298</v>
      </c>
      <c r="K7" s="24">
        <f>J7*100/J27</f>
        <v>19.243395269202487</v>
      </c>
      <c r="L7" s="25">
        <f aca="true" t="shared" si="2" ref="L7:L26">G7-J7</f>
        <v>0.7376467200083425</v>
      </c>
      <c r="M7" s="35">
        <f aca="true" t="shared" si="3" ref="M7:M25">L7*100/J7</f>
        <v>0.0012205641991156037</v>
      </c>
    </row>
    <row r="8" spans="1:13" s="27" customFormat="1" ht="21">
      <c r="A8" s="28" t="s">
        <v>14</v>
      </c>
      <c r="B8" s="29" t="s">
        <v>15</v>
      </c>
      <c r="C8" s="30">
        <v>59</v>
      </c>
      <c r="D8" s="30">
        <v>277087</v>
      </c>
      <c r="E8" s="30">
        <v>1568</v>
      </c>
      <c r="F8" s="31">
        <v>46965253.80383</v>
      </c>
      <c r="G8" s="32">
        <v>46965.25380383</v>
      </c>
      <c r="H8" s="33">
        <f t="shared" si="0"/>
        <v>14.884040637000032</v>
      </c>
      <c r="I8" s="31">
        <v>47005384.27452</v>
      </c>
      <c r="J8" s="32">
        <f t="shared" si="1"/>
        <v>47005.38427452</v>
      </c>
      <c r="K8" s="33">
        <f>J8*100/J27</f>
        <v>14.967233006782747</v>
      </c>
      <c r="L8" s="34">
        <f t="shared" si="2"/>
        <v>-40.130470690004586</v>
      </c>
      <c r="M8" s="35">
        <f t="shared" si="3"/>
        <v>-0.08537419980578252</v>
      </c>
    </row>
    <row r="9" spans="1:13" s="27" customFormat="1" ht="21">
      <c r="A9" s="28" t="s">
        <v>16</v>
      </c>
      <c r="B9" s="29" t="s">
        <v>17</v>
      </c>
      <c r="C9" s="30">
        <v>38</v>
      </c>
      <c r="D9" s="30">
        <v>112860</v>
      </c>
      <c r="E9" s="30">
        <v>398</v>
      </c>
      <c r="F9" s="31">
        <v>36576177.108619995</v>
      </c>
      <c r="G9" s="32">
        <v>36576.177108619995</v>
      </c>
      <c r="H9" s="33">
        <f t="shared" si="0"/>
        <v>11.591575948992627</v>
      </c>
      <c r="I9" s="31">
        <v>36348189.34787999</v>
      </c>
      <c r="J9" s="32">
        <f t="shared" si="1"/>
        <v>36348.18934787999</v>
      </c>
      <c r="K9" s="33">
        <f>J9*100/J27</f>
        <v>11.573819206904759</v>
      </c>
      <c r="L9" s="34">
        <f t="shared" si="2"/>
        <v>227.9877607400049</v>
      </c>
      <c r="M9" s="35">
        <f t="shared" si="3"/>
        <v>0.6272327860900787</v>
      </c>
    </row>
    <row r="10" spans="1:13" s="27" customFormat="1" ht="21">
      <c r="A10" s="28" t="s">
        <v>18</v>
      </c>
      <c r="B10" s="29" t="s">
        <v>21</v>
      </c>
      <c r="C10" s="30">
        <v>82</v>
      </c>
      <c r="D10" s="30">
        <v>192357</v>
      </c>
      <c r="E10" s="30">
        <v>1124</v>
      </c>
      <c r="F10" s="31">
        <v>32224118.672149997</v>
      </c>
      <c r="G10" s="32">
        <v>32224.118672149998</v>
      </c>
      <c r="H10" s="33">
        <f t="shared" si="0"/>
        <v>10.212338973215106</v>
      </c>
      <c r="I10" s="31">
        <v>31935162.78541</v>
      </c>
      <c r="J10" s="32">
        <f t="shared" si="1"/>
        <v>31935.162785409997</v>
      </c>
      <c r="K10" s="33">
        <f>J10*100/J27</f>
        <v>10.168644079735044</v>
      </c>
      <c r="L10" s="34">
        <f t="shared" si="2"/>
        <v>288.955886740001</v>
      </c>
      <c r="M10" s="35">
        <f t="shared" si="3"/>
        <v>0.9048204597598429</v>
      </c>
    </row>
    <row r="11" spans="1:13" s="27" customFormat="1" ht="21">
      <c r="A11" s="28" t="s">
        <v>20</v>
      </c>
      <c r="B11" s="29" t="s">
        <v>23</v>
      </c>
      <c r="C11" s="30">
        <v>40</v>
      </c>
      <c r="D11" s="30">
        <v>107493</v>
      </c>
      <c r="E11" s="30">
        <v>506</v>
      </c>
      <c r="F11" s="31">
        <v>31210782.168520004</v>
      </c>
      <c r="G11" s="32">
        <v>31210.782168520003</v>
      </c>
      <c r="H11" s="33">
        <f t="shared" si="0"/>
        <v>9.891196416166807</v>
      </c>
      <c r="I11" s="31">
        <v>31147034.396740004</v>
      </c>
      <c r="J11" s="32">
        <f t="shared" si="1"/>
        <v>31147.034396740004</v>
      </c>
      <c r="K11" s="33">
        <f>J11*100/J27</f>
        <v>9.91769195128115</v>
      </c>
      <c r="L11" s="34">
        <f t="shared" si="2"/>
        <v>63.74777177999931</v>
      </c>
      <c r="M11" s="35">
        <f t="shared" si="3"/>
        <v>0.20466722760184017</v>
      </c>
    </row>
    <row r="12" spans="1:13" s="27" customFormat="1" ht="21">
      <c r="A12" s="28" t="s">
        <v>22</v>
      </c>
      <c r="B12" s="29" t="s">
        <v>19</v>
      </c>
      <c r="C12" s="30">
        <v>34</v>
      </c>
      <c r="D12" s="30">
        <v>94967</v>
      </c>
      <c r="E12" s="30">
        <v>615</v>
      </c>
      <c r="F12" s="31">
        <v>22387803.797150005</v>
      </c>
      <c r="G12" s="32">
        <v>22387.803797150005</v>
      </c>
      <c r="H12" s="33">
        <f t="shared" si="0"/>
        <v>7.09505335331096</v>
      </c>
      <c r="I12" s="31">
        <v>22194686.23187</v>
      </c>
      <c r="J12" s="32">
        <f t="shared" si="1"/>
        <v>22194.68623187</v>
      </c>
      <c r="K12" s="33">
        <f>J12*100/J27</f>
        <v>7.067127425334158</v>
      </c>
      <c r="L12" s="34">
        <f t="shared" si="2"/>
        <v>193.11756528000478</v>
      </c>
      <c r="M12" s="35">
        <f t="shared" si="3"/>
        <v>0.8701072106290992</v>
      </c>
    </row>
    <row r="13" spans="1:13" s="27" customFormat="1" ht="21">
      <c r="A13" s="28" t="s">
        <v>24</v>
      </c>
      <c r="B13" s="29" t="s">
        <v>33</v>
      </c>
      <c r="C13" s="30">
        <v>3</v>
      </c>
      <c r="D13" s="30">
        <v>27674</v>
      </c>
      <c r="E13" s="30">
        <v>24</v>
      </c>
      <c r="F13" s="31">
        <v>21007565.08392</v>
      </c>
      <c r="G13" s="32">
        <v>21007.56508392</v>
      </c>
      <c r="H13" s="33">
        <f t="shared" si="0"/>
        <v>6.6576336135543155</v>
      </c>
      <c r="I13" s="31">
        <v>20830674.16771</v>
      </c>
      <c r="J13" s="32">
        <f t="shared" si="1"/>
        <v>20830.67416771</v>
      </c>
      <c r="K13" s="33">
        <f>J13*100/J27</f>
        <v>6.632805130060169</v>
      </c>
      <c r="L13" s="34">
        <f t="shared" si="2"/>
        <v>176.89091620999898</v>
      </c>
      <c r="M13" s="35">
        <f t="shared" si="3"/>
        <v>0.8491847877117714</v>
      </c>
    </row>
    <row r="14" spans="1:13" s="27" customFormat="1" ht="21">
      <c r="A14" s="28" t="s">
        <v>26</v>
      </c>
      <c r="B14" s="29" t="s">
        <v>25</v>
      </c>
      <c r="C14" s="30">
        <v>34</v>
      </c>
      <c r="D14" s="30">
        <v>138033</v>
      </c>
      <c r="E14" s="30">
        <v>466</v>
      </c>
      <c r="F14" s="31">
        <v>15312977.98233</v>
      </c>
      <c r="G14" s="32">
        <v>15312.97798233</v>
      </c>
      <c r="H14" s="33">
        <f t="shared" si="0"/>
        <v>4.852927815837753</v>
      </c>
      <c r="I14" s="31">
        <v>15160305.68947</v>
      </c>
      <c r="J14" s="32">
        <f t="shared" si="1"/>
        <v>15160.30568947</v>
      </c>
      <c r="K14" s="33">
        <f>J14*100/J27</f>
        <v>4.82727311371754</v>
      </c>
      <c r="L14" s="34">
        <f t="shared" si="2"/>
        <v>152.6722928599993</v>
      </c>
      <c r="M14" s="35">
        <f t="shared" si="3"/>
        <v>1.0070528654711888</v>
      </c>
    </row>
    <row r="15" spans="1:13" s="27" customFormat="1" ht="21">
      <c r="A15" s="28" t="s">
        <v>28</v>
      </c>
      <c r="B15" s="29" t="s">
        <v>70</v>
      </c>
      <c r="C15" s="30">
        <v>85</v>
      </c>
      <c r="D15" s="30">
        <v>74766</v>
      </c>
      <c r="E15" s="30">
        <v>305</v>
      </c>
      <c r="F15" s="31">
        <v>12953444.733649999</v>
      </c>
      <c r="G15" s="32">
        <v>12953.44473365</v>
      </c>
      <c r="H15" s="33">
        <f t="shared" si="0"/>
        <v>4.105153963610816</v>
      </c>
      <c r="I15" s="31">
        <v>12964659.484040001</v>
      </c>
      <c r="J15" s="32">
        <f t="shared" si="1"/>
        <v>12964.659484040001</v>
      </c>
      <c r="K15" s="33">
        <f>J15*100/J27</f>
        <v>4.128145793213048</v>
      </c>
      <c r="L15" s="34">
        <f t="shared" si="2"/>
        <v>-11.214750390001427</v>
      </c>
      <c r="M15" s="35">
        <f t="shared" si="3"/>
        <v>-0.08650246775711479</v>
      </c>
    </row>
    <row r="16" spans="1:13" s="27" customFormat="1" ht="21">
      <c r="A16" s="28" t="s">
        <v>30</v>
      </c>
      <c r="B16" s="29" t="s">
        <v>29</v>
      </c>
      <c r="C16" s="30">
        <v>25</v>
      </c>
      <c r="D16" s="30">
        <v>93600</v>
      </c>
      <c r="E16" s="30">
        <v>479</v>
      </c>
      <c r="F16" s="31">
        <v>10870734.33736</v>
      </c>
      <c r="G16" s="32">
        <v>10870.73433736</v>
      </c>
      <c r="H16" s="33">
        <f t="shared" si="0"/>
        <v>3.445109704019168</v>
      </c>
      <c r="I16" s="31">
        <v>10730455.87352</v>
      </c>
      <c r="J16" s="32">
        <f t="shared" si="1"/>
        <v>10730.45587352</v>
      </c>
      <c r="K16" s="33">
        <f>J16*100/J27</f>
        <v>3.4167412054332025</v>
      </c>
      <c r="L16" s="34">
        <f t="shared" si="2"/>
        <v>140.27846383999895</v>
      </c>
      <c r="M16" s="35">
        <f t="shared" si="3"/>
        <v>1.3072926769697646</v>
      </c>
    </row>
    <row r="17" spans="1:13" s="27" customFormat="1" ht="21">
      <c r="A17" s="28" t="s">
        <v>32</v>
      </c>
      <c r="B17" s="29" t="s">
        <v>35</v>
      </c>
      <c r="C17" s="30">
        <v>3</v>
      </c>
      <c r="D17" s="30">
        <v>11575</v>
      </c>
      <c r="E17" s="30">
        <v>13</v>
      </c>
      <c r="F17" s="31">
        <v>5750052.318500001</v>
      </c>
      <c r="G17" s="32">
        <v>5750.052318500001</v>
      </c>
      <c r="H17" s="33">
        <f t="shared" si="0"/>
        <v>1.8222836127088262</v>
      </c>
      <c r="I17" s="31">
        <v>5752177.30723</v>
      </c>
      <c r="J17" s="32">
        <f t="shared" si="1"/>
        <v>5752.17730723</v>
      </c>
      <c r="K17" s="33">
        <f>J17*100/J27</f>
        <v>1.8315811982481387</v>
      </c>
      <c r="L17" s="34">
        <f t="shared" si="2"/>
        <v>-2.1249887299991315</v>
      </c>
      <c r="M17" s="35">
        <f t="shared" si="3"/>
        <v>-0.03694233707518369</v>
      </c>
    </row>
    <row r="18" spans="1:13" s="27" customFormat="1" ht="21">
      <c r="A18" s="28" t="s">
        <v>34</v>
      </c>
      <c r="B18" s="29" t="s">
        <v>37</v>
      </c>
      <c r="C18" s="30">
        <v>44</v>
      </c>
      <c r="D18" s="30">
        <v>48905</v>
      </c>
      <c r="E18" s="30">
        <v>384</v>
      </c>
      <c r="F18" s="31">
        <v>4259907.845480001</v>
      </c>
      <c r="G18" s="32">
        <v>4259.907845480001</v>
      </c>
      <c r="H18" s="33">
        <f t="shared" si="0"/>
        <v>1.3500329785682743</v>
      </c>
      <c r="I18" s="31">
        <v>4196734.284500001</v>
      </c>
      <c r="J18" s="32">
        <f t="shared" si="1"/>
        <v>4196.734284500001</v>
      </c>
      <c r="K18" s="33">
        <f>J18*100/J27</f>
        <v>1.3363043590245518</v>
      </c>
      <c r="L18" s="34">
        <f t="shared" si="2"/>
        <v>63.17356097999982</v>
      </c>
      <c r="M18" s="35">
        <f t="shared" si="3"/>
        <v>1.5053028544914493</v>
      </c>
    </row>
    <row r="19" spans="1:13" s="27" customFormat="1" ht="21">
      <c r="A19" s="28" t="s">
        <v>36</v>
      </c>
      <c r="B19" s="29" t="s">
        <v>31</v>
      </c>
      <c r="C19" s="30">
        <v>10</v>
      </c>
      <c r="D19" s="30">
        <v>21269</v>
      </c>
      <c r="E19" s="30">
        <v>144</v>
      </c>
      <c r="F19" s="31">
        <v>4161343.44296</v>
      </c>
      <c r="G19" s="32">
        <v>4161.34344296</v>
      </c>
      <c r="H19" s="33">
        <f t="shared" si="0"/>
        <v>1.3187963418283344</v>
      </c>
      <c r="I19" s="31">
        <v>4116900.1435200004</v>
      </c>
      <c r="J19" s="32">
        <f t="shared" si="1"/>
        <v>4116.900143520001</v>
      </c>
      <c r="K19" s="33">
        <f>J19*100/J27</f>
        <v>1.3108839479719456</v>
      </c>
      <c r="L19" s="34">
        <f t="shared" si="2"/>
        <v>44.443299439999464</v>
      </c>
      <c r="M19" s="35">
        <f t="shared" si="3"/>
        <v>1.0795330926341073</v>
      </c>
    </row>
    <row r="20" spans="1:13" s="27" customFormat="1" ht="21">
      <c r="A20" s="28" t="s">
        <v>38</v>
      </c>
      <c r="B20" s="29" t="s">
        <v>41</v>
      </c>
      <c r="C20" s="30">
        <v>10</v>
      </c>
      <c r="D20" s="30">
        <v>179162</v>
      </c>
      <c r="E20" s="30">
        <v>65</v>
      </c>
      <c r="F20" s="31">
        <v>3399558.95349</v>
      </c>
      <c r="G20" s="32">
        <v>3399.55895349</v>
      </c>
      <c r="H20" s="33">
        <f t="shared" si="0"/>
        <v>1.0773746443055763</v>
      </c>
      <c r="I20" s="31">
        <v>3361293.27758</v>
      </c>
      <c r="J20" s="32">
        <f t="shared" si="1"/>
        <v>3361.29327758</v>
      </c>
      <c r="K20" s="33">
        <f>J20*100/J27</f>
        <v>1.0702871695688543</v>
      </c>
      <c r="L20" s="34">
        <f t="shared" si="2"/>
        <v>38.26567591000003</v>
      </c>
      <c r="M20" s="35">
        <f t="shared" si="3"/>
        <v>1.1384212191549623</v>
      </c>
    </row>
    <row r="21" spans="1:13" s="27" customFormat="1" ht="21">
      <c r="A21" s="28" t="s">
        <v>40</v>
      </c>
      <c r="B21" s="29" t="s">
        <v>39</v>
      </c>
      <c r="C21" s="30">
        <v>28</v>
      </c>
      <c r="D21" s="30">
        <v>31383</v>
      </c>
      <c r="E21" s="30">
        <v>217</v>
      </c>
      <c r="F21" s="31">
        <v>3271486.29436</v>
      </c>
      <c r="G21" s="32">
        <v>3271.48629436</v>
      </c>
      <c r="H21" s="33">
        <f t="shared" si="0"/>
        <v>1.0367863687488899</v>
      </c>
      <c r="I21" s="31">
        <v>3259785.8444000003</v>
      </c>
      <c r="J21" s="32">
        <f t="shared" si="1"/>
        <v>3259.7858444000003</v>
      </c>
      <c r="K21" s="33">
        <f>J21*100/J27</f>
        <v>1.0379656509221267</v>
      </c>
      <c r="L21" s="34">
        <f t="shared" si="2"/>
        <v>11.700449959999787</v>
      </c>
      <c r="M21" s="35">
        <f t="shared" si="3"/>
        <v>0.35893308697257026</v>
      </c>
    </row>
    <row r="22" spans="1:13" s="27" customFormat="1" ht="21">
      <c r="A22" s="28" t="s">
        <v>42</v>
      </c>
      <c r="B22" s="29" t="s">
        <v>43</v>
      </c>
      <c r="C22" s="30">
        <v>24</v>
      </c>
      <c r="D22" s="30">
        <v>23372</v>
      </c>
      <c r="E22" s="30">
        <v>205</v>
      </c>
      <c r="F22" s="31">
        <v>2338696.69544</v>
      </c>
      <c r="G22" s="32">
        <v>2338.69669544</v>
      </c>
      <c r="H22" s="33">
        <f t="shared" si="0"/>
        <v>0.7411704150038675</v>
      </c>
      <c r="I22" s="31">
        <v>2287813.24734</v>
      </c>
      <c r="J22" s="32">
        <f t="shared" si="1"/>
        <v>2287.8132473399996</v>
      </c>
      <c r="K22" s="33">
        <f>J22*100/J27</f>
        <v>0.728474715767904</v>
      </c>
      <c r="L22" s="34">
        <f t="shared" si="2"/>
        <v>50.88344810000035</v>
      </c>
      <c r="M22" s="35">
        <f t="shared" si="3"/>
        <v>2.22410846511015</v>
      </c>
    </row>
    <row r="23" spans="1:13" s="27" customFormat="1" ht="21">
      <c r="A23" s="28" t="s">
        <v>44</v>
      </c>
      <c r="B23" s="29" t="s">
        <v>63</v>
      </c>
      <c r="C23" s="30">
        <v>2</v>
      </c>
      <c r="D23" s="30">
        <v>2626</v>
      </c>
      <c r="E23" s="30">
        <v>3</v>
      </c>
      <c r="F23" s="31">
        <v>1737853.22772</v>
      </c>
      <c r="G23" s="32">
        <v>1737.8532277200002</v>
      </c>
      <c r="H23" s="33">
        <f t="shared" si="0"/>
        <v>0.550753503229589</v>
      </c>
      <c r="I23" s="31">
        <v>1720847.2277300002</v>
      </c>
      <c r="J23" s="32">
        <f t="shared" si="1"/>
        <v>1720.8472277300002</v>
      </c>
      <c r="K23" s="33">
        <f>J23*100/J27</f>
        <v>0.5479440669198541</v>
      </c>
      <c r="L23" s="34">
        <f t="shared" si="2"/>
        <v>17.005999989999964</v>
      </c>
      <c r="M23" s="35">
        <f t="shared" si="3"/>
        <v>0.9882341509439438</v>
      </c>
    </row>
    <row r="24" spans="1:13" s="27" customFormat="1" ht="21">
      <c r="A24" s="28" t="s">
        <v>46</v>
      </c>
      <c r="B24" s="29" t="s">
        <v>45</v>
      </c>
      <c r="C24" s="30">
        <v>1</v>
      </c>
      <c r="D24" s="30">
        <v>11796</v>
      </c>
      <c r="E24" s="30">
        <v>1</v>
      </c>
      <c r="F24" s="31">
        <v>423479.23001</v>
      </c>
      <c r="G24" s="32">
        <v>423.47923001</v>
      </c>
      <c r="H24" s="33">
        <f t="shared" si="0"/>
        <v>0.13420734602482462</v>
      </c>
      <c r="I24" s="31">
        <v>404961.19386999996</v>
      </c>
      <c r="J24" s="32">
        <f t="shared" si="1"/>
        <v>404.96119386999993</v>
      </c>
      <c r="K24" s="33">
        <f>J24*100/J27</f>
        <v>0.12894583548044197</v>
      </c>
      <c r="L24" s="34">
        <f t="shared" si="2"/>
        <v>18.51803614000005</v>
      </c>
      <c r="M24" s="35">
        <f t="shared" si="3"/>
        <v>4.5727927565189574</v>
      </c>
    </row>
    <row r="25" spans="1:13" s="39" customFormat="1" ht="21">
      <c r="A25" s="28" t="s">
        <v>48</v>
      </c>
      <c r="B25" s="29" t="s">
        <v>47</v>
      </c>
      <c r="C25" s="30">
        <v>3</v>
      </c>
      <c r="D25" s="30">
        <v>712</v>
      </c>
      <c r="E25" s="30">
        <v>4</v>
      </c>
      <c r="F25" s="31">
        <v>254150.45398999995</v>
      </c>
      <c r="G25" s="32">
        <v>254.15045398999996</v>
      </c>
      <c r="H25" s="33">
        <f t="shared" si="0"/>
        <v>0.08054434669723176</v>
      </c>
      <c r="I25" s="31">
        <v>203309.56684</v>
      </c>
      <c r="J25" s="32">
        <f t="shared" si="1"/>
        <v>203.30956684</v>
      </c>
      <c r="K25" s="33">
        <f>J25*100/J27</f>
        <v>0.06473687443189027</v>
      </c>
      <c r="L25" s="34">
        <f t="shared" si="2"/>
        <v>50.84088714999996</v>
      </c>
      <c r="M25" s="35">
        <f t="shared" si="3"/>
        <v>25.00663787750361</v>
      </c>
    </row>
    <row r="26" spans="1:13" s="39" customFormat="1" ht="21">
      <c r="A26" s="47" t="s">
        <v>64</v>
      </c>
      <c r="B26" s="29" t="s">
        <v>49</v>
      </c>
      <c r="C26" s="36">
        <v>0</v>
      </c>
      <c r="D26" s="36">
        <v>0</v>
      </c>
      <c r="E26" s="36">
        <v>0</v>
      </c>
      <c r="F26" s="37">
        <v>0</v>
      </c>
      <c r="G26" s="38">
        <v>0</v>
      </c>
      <c r="H26" s="48">
        <f t="shared" si="0"/>
        <v>0</v>
      </c>
      <c r="I26" s="49">
        <v>0</v>
      </c>
      <c r="J26" s="50">
        <f t="shared" si="1"/>
        <v>0</v>
      </c>
      <c r="K26" s="48">
        <f>J26*100/J27</f>
        <v>0</v>
      </c>
      <c r="L26" s="34">
        <f t="shared" si="2"/>
        <v>0</v>
      </c>
      <c r="M26" s="52">
        <v>0</v>
      </c>
    </row>
    <row r="27" spans="1:14" s="27" customFormat="1" ht="23.25" customHeight="1" thickBot="1">
      <c r="A27" s="60" t="s">
        <v>50</v>
      </c>
      <c r="B27" s="61"/>
      <c r="C27" s="40">
        <f aca="true" t="shared" si="4" ref="C27:L27">SUM(C7:C26)</f>
        <v>557</v>
      </c>
      <c r="D27" s="40">
        <f t="shared" si="4"/>
        <v>1556186</v>
      </c>
      <c r="E27" s="40">
        <f t="shared" si="4"/>
        <v>6715</v>
      </c>
      <c r="F27" s="41">
        <f t="shared" si="4"/>
        <v>315541021.07918006</v>
      </c>
      <c r="G27" s="42">
        <f t="shared" si="4"/>
        <v>315541.02107918006</v>
      </c>
      <c r="H27" s="53">
        <f t="shared" si="4"/>
        <v>100</v>
      </c>
      <c r="I27" s="54">
        <f t="shared" si="4"/>
        <v>314055271.62715006</v>
      </c>
      <c r="J27" s="53">
        <f t="shared" si="4"/>
        <v>314055.27162714995</v>
      </c>
      <c r="K27" s="53">
        <f t="shared" si="4"/>
        <v>100.00000000000001</v>
      </c>
      <c r="L27" s="55">
        <f t="shared" si="4"/>
        <v>1485.7494520300097</v>
      </c>
      <c r="M27" s="56">
        <f>L27*100/J27</f>
        <v>0.47308534078482484</v>
      </c>
      <c r="N27" s="43"/>
    </row>
    <row r="28" ht="6" customHeight="1"/>
    <row r="29" spans="2:10" ht="21">
      <c r="B29" s="44" t="s">
        <v>51</v>
      </c>
      <c r="J29" s="45"/>
    </row>
    <row r="30" spans="2:12" ht="21">
      <c r="B30" s="44" t="s">
        <v>52</v>
      </c>
      <c r="D30" s="46"/>
      <c r="F30" s="46"/>
      <c r="G30" s="1"/>
      <c r="H30" s="46"/>
      <c r="I30" s="1"/>
      <c r="J30" s="46"/>
      <c r="L30" s="46"/>
    </row>
    <row r="31" spans="2:10" ht="21">
      <c r="B31" s="44" t="s">
        <v>74</v>
      </c>
      <c r="F31" s="1"/>
      <c r="G31" s="1"/>
      <c r="I31" s="1"/>
      <c r="J31" s="1"/>
    </row>
    <row r="32" spans="6:10" ht="20.25"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  <row r="44" spans="6:10" ht="20.25">
      <c r="F44" s="1"/>
      <c r="G44" s="1"/>
      <c r="I44" s="1"/>
      <c r="J44" s="1"/>
    </row>
  </sheetData>
  <mergeCells count="10">
    <mergeCell ref="A2:M2"/>
    <mergeCell ref="A1:M1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4330708661417323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SheetLayoutView="75" workbookViewId="0" topLeftCell="A1">
      <selection activeCell="B3" sqref="B3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bestFit="1" customWidth="1"/>
    <col min="5" max="5" width="9.421875" style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6.25">
      <c r="A2" s="70" t="s">
        <v>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4" t="s">
        <v>2</v>
      </c>
      <c r="H4" s="66"/>
      <c r="I4" s="8" t="s">
        <v>2</v>
      </c>
      <c r="J4" s="64" t="s">
        <v>2</v>
      </c>
      <c r="K4" s="66"/>
      <c r="L4" s="64" t="s">
        <v>2</v>
      </c>
      <c r="M4" s="65"/>
    </row>
    <row r="5" spans="1:13" ht="21.75" customHeight="1">
      <c r="A5" s="58" t="s">
        <v>3</v>
      </c>
      <c r="B5" s="59"/>
      <c r="C5" s="9" t="s">
        <v>4</v>
      </c>
      <c r="D5" s="9" t="s">
        <v>5</v>
      </c>
      <c r="E5" s="9" t="s">
        <v>6</v>
      </c>
      <c r="F5" s="10" t="s">
        <v>76</v>
      </c>
      <c r="G5" s="67" t="str">
        <f>F5</f>
        <v>มิถุนายน 2548</v>
      </c>
      <c r="H5" s="68"/>
      <c r="I5" s="10" t="s">
        <v>73</v>
      </c>
      <c r="J5" s="67" t="str">
        <f>I5</f>
        <v>พฤษภาคม 2548</v>
      </c>
      <c r="K5" s="68"/>
      <c r="L5" s="62" t="s">
        <v>7</v>
      </c>
      <c r="M5" s="63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7" customFormat="1" ht="21">
      <c r="A7" s="19" t="s">
        <v>12</v>
      </c>
      <c r="B7" s="20" t="s">
        <v>13</v>
      </c>
      <c r="C7" s="21">
        <v>32</v>
      </c>
      <c r="D7" s="21">
        <v>107114</v>
      </c>
      <c r="E7" s="21">
        <v>198</v>
      </c>
      <c r="F7" s="22">
        <v>61153645.59077999</v>
      </c>
      <c r="G7" s="23">
        <v>61153.64559077999</v>
      </c>
      <c r="H7" s="24">
        <f aca="true" t="shared" si="0" ref="H7:H26">G7*100/$G$27</f>
        <v>19.14418232982278</v>
      </c>
      <c r="I7" s="22">
        <v>60435634.9297</v>
      </c>
      <c r="J7" s="23">
        <f aca="true" t="shared" si="1" ref="J7:J26">I7/1000</f>
        <v>60435.634929700005</v>
      </c>
      <c r="K7" s="24">
        <f>J7*100/J27</f>
        <v>19.153020017176985</v>
      </c>
      <c r="L7" s="25">
        <f aca="true" t="shared" si="2" ref="L7:L26">G7-J7</f>
        <v>718.0106610799849</v>
      </c>
      <c r="M7" s="35">
        <f aca="true" t="shared" si="3" ref="M7:M25">L7*100/J7</f>
        <v>1.1880584392224718</v>
      </c>
    </row>
    <row r="8" spans="1:13" s="27" customFormat="1" ht="21">
      <c r="A8" s="28" t="s">
        <v>14</v>
      </c>
      <c r="B8" s="29" t="s">
        <v>15</v>
      </c>
      <c r="C8" s="30">
        <v>59</v>
      </c>
      <c r="D8" s="30">
        <v>277400</v>
      </c>
      <c r="E8" s="30">
        <v>1579</v>
      </c>
      <c r="F8" s="31">
        <v>47418865.45625</v>
      </c>
      <c r="G8" s="32">
        <v>47418.865456249994</v>
      </c>
      <c r="H8" s="33">
        <f t="shared" si="0"/>
        <v>14.844501867353127</v>
      </c>
      <c r="I8" s="31">
        <v>46965253.80383</v>
      </c>
      <c r="J8" s="32">
        <f t="shared" si="1"/>
        <v>46965.25380383</v>
      </c>
      <c r="K8" s="33">
        <f>J8*100/J27</f>
        <v>14.884040637000032</v>
      </c>
      <c r="L8" s="34">
        <f t="shared" si="2"/>
        <v>453.611652419997</v>
      </c>
      <c r="M8" s="35">
        <f t="shared" si="3"/>
        <v>0.9658452061489874</v>
      </c>
    </row>
    <row r="9" spans="1:13" s="27" customFormat="1" ht="21">
      <c r="A9" s="28" t="s">
        <v>16</v>
      </c>
      <c r="B9" s="29" t="s">
        <v>17</v>
      </c>
      <c r="C9" s="30">
        <v>40</v>
      </c>
      <c r="D9" s="30">
        <v>113844</v>
      </c>
      <c r="E9" s="30">
        <v>405</v>
      </c>
      <c r="F9" s="31">
        <v>36925654.75316</v>
      </c>
      <c r="G9" s="32">
        <v>36925.65475316</v>
      </c>
      <c r="H9" s="33">
        <f t="shared" si="0"/>
        <v>11.559596495244135</v>
      </c>
      <c r="I9" s="31">
        <v>36576177.108619995</v>
      </c>
      <c r="J9" s="32">
        <f t="shared" si="1"/>
        <v>36576.177108619995</v>
      </c>
      <c r="K9" s="33">
        <f>J9*100/J27</f>
        <v>11.591575948992627</v>
      </c>
      <c r="L9" s="34">
        <f t="shared" si="2"/>
        <v>349.4776445400057</v>
      </c>
      <c r="M9" s="35">
        <f t="shared" si="3"/>
        <v>0.9554788722237554</v>
      </c>
    </row>
    <row r="10" spans="1:13" s="27" customFormat="1" ht="21">
      <c r="A10" s="28" t="s">
        <v>18</v>
      </c>
      <c r="B10" s="29" t="s">
        <v>21</v>
      </c>
      <c r="C10" s="30">
        <v>83</v>
      </c>
      <c r="D10" s="30">
        <v>195574</v>
      </c>
      <c r="E10" s="30">
        <v>1145</v>
      </c>
      <c r="F10" s="31">
        <v>33183001.819920003</v>
      </c>
      <c r="G10" s="32">
        <v>33183.001819920006</v>
      </c>
      <c r="H10" s="33">
        <f t="shared" si="0"/>
        <v>10.387956939515096</v>
      </c>
      <c r="I10" s="31">
        <v>32224118.672149997</v>
      </c>
      <c r="J10" s="32">
        <f t="shared" si="1"/>
        <v>32224.118672149998</v>
      </c>
      <c r="K10" s="33">
        <f>J10*100/J27</f>
        <v>10.212338973215106</v>
      </c>
      <c r="L10" s="34">
        <f t="shared" si="2"/>
        <v>958.8831477700078</v>
      </c>
      <c r="M10" s="35">
        <f t="shared" si="3"/>
        <v>2.9756691176746806</v>
      </c>
    </row>
    <row r="11" spans="1:13" s="27" customFormat="1" ht="21">
      <c r="A11" s="28" t="s">
        <v>20</v>
      </c>
      <c r="B11" s="29" t="s">
        <v>23</v>
      </c>
      <c r="C11" s="30">
        <v>40</v>
      </c>
      <c r="D11" s="30">
        <v>107847</v>
      </c>
      <c r="E11" s="30">
        <v>504</v>
      </c>
      <c r="F11" s="31">
        <v>31546969.661659997</v>
      </c>
      <c r="G11" s="32">
        <v>31546.969661659998</v>
      </c>
      <c r="H11" s="33">
        <f t="shared" si="0"/>
        <v>9.875796174075706</v>
      </c>
      <c r="I11" s="31">
        <v>31210782.168520004</v>
      </c>
      <c r="J11" s="32">
        <f t="shared" si="1"/>
        <v>31210.782168520003</v>
      </c>
      <c r="K11" s="33">
        <f>J11*100/J27</f>
        <v>9.891196416166807</v>
      </c>
      <c r="L11" s="34">
        <f t="shared" si="2"/>
        <v>336.18749313999433</v>
      </c>
      <c r="M11" s="35">
        <f t="shared" si="3"/>
        <v>1.0771517718613335</v>
      </c>
    </row>
    <row r="12" spans="1:13" s="27" customFormat="1" ht="21">
      <c r="A12" s="28" t="s">
        <v>22</v>
      </c>
      <c r="B12" s="29" t="s">
        <v>19</v>
      </c>
      <c r="C12" s="30">
        <v>34</v>
      </c>
      <c r="D12" s="30">
        <v>95469</v>
      </c>
      <c r="E12" s="30">
        <v>618</v>
      </c>
      <c r="F12" s="31">
        <v>22590645.883050002</v>
      </c>
      <c r="G12" s="32">
        <v>22590.64588305</v>
      </c>
      <c r="H12" s="33">
        <f t="shared" si="0"/>
        <v>7.0720140975336</v>
      </c>
      <c r="I12" s="31">
        <v>22387803.797150005</v>
      </c>
      <c r="J12" s="32">
        <f t="shared" si="1"/>
        <v>22387.803797150005</v>
      </c>
      <c r="K12" s="33">
        <f>J12*100/J27</f>
        <v>7.09505335331096</v>
      </c>
      <c r="L12" s="34">
        <f t="shared" si="2"/>
        <v>202.84208589999616</v>
      </c>
      <c r="M12" s="35">
        <f t="shared" si="3"/>
        <v>0.9060383400618252</v>
      </c>
    </row>
    <row r="13" spans="1:13" s="27" customFormat="1" ht="21">
      <c r="A13" s="28" t="s">
        <v>24</v>
      </c>
      <c r="B13" s="29" t="s">
        <v>33</v>
      </c>
      <c r="C13" s="30">
        <v>3</v>
      </c>
      <c r="D13" s="30">
        <v>27665</v>
      </c>
      <c r="E13" s="30">
        <v>26</v>
      </c>
      <c r="F13" s="31">
        <v>21305731.15031</v>
      </c>
      <c r="G13" s="32">
        <v>21305.73115031</v>
      </c>
      <c r="H13" s="33">
        <f t="shared" si="0"/>
        <v>6.669770834941274</v>
      </c>
      <c r="I13" s="31">
        <v>21007565.08392</v>
      </c>
      <c r="J13" s="32">
        <f t="shared" si="1"/>
        <v>21007.56508392</v>
      </c>
      <c r="K13" s="33">
        <f>J13*100/J27</f>
        <v>6.6576336135543155</v>
      </c>
      <c r="L13" s="34">
        <f t="shared" si="2"/>
        <v>298.1660663900002</v>
      </c>
      <c r="M13" s="35">
        <f t="shared" si="3"/>
        <v>1.4193271100144205</v>
      </c>
    </row>
    <row r="14" spans="1:13" s="27" customFormat="1" ht="21">
      <c r="A14" s="28" t="s">
        <v>26</v>
      </c>
      <c r="B14" s="29" t="s">
        <v>25</v>
      </c>
      <c r="C14" s="30">
        <v>34</v>
      </c>
      <c r="D14" s="30">
        <v>137768</v>
      </c>
      <c r="E14" s="30">
        <v>472</v>
      </c>
      <c r="F14" s="31">
        <v>15523466.242650002</v>
      </c>
      <c r="G14" s="32">
        <v>15523.466242650002</v>
      </c>
      <c r="H14" s="33">
        <f t="shared" si="0"/>
        <v>4.859629630730411</v>
      </c>
      <c r="I14" s="31">
        <v>15312977.98233</v>
      </c>
      <c r="J14" s="32">
        <f t="shared" si="1"/>
        <v>15312.97798233</v>
      </c>
      <c r="K14" s="33">
        <f>J14*100/J27</f>
        <v>4.852927815837753</v>
      </c>
      <c r="L14" s="34">
        <f t="shared" si="2"/>
        <v>210.48826032000215</v>
      </c>
      <c r="M14" s="35">
        <f t="shared" si="3"/>
        <v>1.374574302679005</v>
      </c>
    </row>
    <row r="15" spans="1:13" s="27" customFormat="1" ht="21">
      <c r="A15" s="28" t="s">
        <v>28</v>
      </c>
      <c r="B15" s="29" t="s">
        <v>70</v>
      </c>
      <c r="C15" s="30">
        <v>85</v>
      </c>
      <c r="D15" s="30">
        <v>74950</v>
      </c>
      <c r="E15" s="30">
        <v>310</v>
      </c>
      <c r="F15" s="31">
        <v>13155306.12927</v>
      </c>
      <c r="G15" s="32">
        <v>13155.30612927</v>
      </c>
      <c r="H15" s="33">
        <f t="shared" si="0"/>
        <v>4.118275806951248</v>
      </c>
      <c r="I15" s="31">
        <v>12953444.733649999</v>
      </c>
      <c r="J15" s="32">
        <f t="shared" si="1"/>
        <v>12953.44473365</v>
      </c>
      <c r="K15" s="33">
        <f>J15*100/J27</f>
        <v>4.105153963610816</v>
      </c>
      <c r="L15" s="34">
        <f t="shared" si="2"/>
        <v>201.86139562000062</v>
      </c>
      <c r="M15" s="35">
        <f t="shared" si="3"/>
        <v>1.558360727749988</v>
      </c>
    </row>
    <row r="16" spans="1:13" s="27" customFormat="1" ht="21">
      <c r="A16" s="28" t="s">
        <v>30</v>
      </c>
      <c r="B16" s="29" t="s">
        <v>29</v>
      </c>
      <c r="C16" s="30">
        <v>24</v>
      </c>
      <c r="D16" s="30">
        <v>91810</v>
      </c>
      <c r="E16" s="30">
        <v>485</v>
      </c>
      <c r="F16" s="31">
        <v>10702926.55228</v>
      </c>
      <c r="G16" s="32">
        <v>10702.92655228</v>
      </c>
      <c r="H16" s="33">
        <f t="shared" si="0"/>
        <v>3.3505570338465964</v>
      </c>
      <c r="I16" s="31">
        <v>10870734.33736</v>
      </c>
      <c r="J16" s="32">
        <f t="shared" si="1"/>
        <v>10870.73433736</v>
      </c>
      <c r="K16" s="33">
        <f>J16*100/J27</f>
        <v>3.445109704019168</v>
      </c>
      <c r="L16" s="34">
        <f t="shared" si="2"/>
        <v>-167.80778508000003</v>
      </c>
      <c r="M16" s="35">
        <f t="shared" si="3"/>
        <v>-1.543665587551768</v>
      </c>
    </row>
    <row r="17" spans="1:13" s="27" customFormat="1" ht="21">
      <c r="A17" s="28" t="s">
        <v>32</v>
      </c>
      <c r="B17" s="29" t="s">
        <v>35</v>
      </c>
      <c r="C17" s="30">
        <v>3</v>
      </c>
      <c r="D17" s="30">
        <v>11841</v>
      </c>
      <c r="E17" s="30">
        <v>13</v>
      </c>
      <c r="F17" s="31">
        <v>5826253.6468</v>
      </c>
      <c r="G17" s="32">
        <v>5826.2536468</v>
      </c>
      <c r="H17" s="33">
        <f t="shared" si="0"/>
        <v>1.8239119031515363</v>
      </c>
      <c r="I17" s="31">
        <v>5750052.318500001</v>
      </c>
      <c r="J17" s="32">
        <f t="shared" si="1"/>
        <v>5750.052318500001</v>
      </c>
      <c r="K17" s="33">
        <f>J17*100/J27</f>
        <v>1.8222836127088262</v>
      </c>
      <c r="L17" s="34">
        <f t="shared" si="2"/>
        <v>76.20132829999875</v>
      </c>
      <c r="M17" s="35">
        <f t="shared" si="3"/>
        <v>1.3252284340932252</v>
      </c>
    </row>
    <row r="18" spans="1:13" s="27" customFormat="1" ht="21">
      <c r="A18" s="28" t="s">
        <v>34</v>
      </c>
      <c r="B18" s="29" t="s">
        <v>37</v>
      </c>
      <c r="C18" s="30">
        <v>44</v>
      </c>
      <c r="D18" s="30">
        <v>49046</v>
      </c>
      <c r="E18" s="30">
        <v>391</v>
      </c>
      <c r="F18" s="31">
        <v>4307745.806980001</v>
      </c>
      <c r="G18" s="32">
        <v>4307.74580698</v>
      </c>
      <c r="H18" s="33">
        <f t="shared" si="0"/>
        <v>1.3485421901288623</v>
      </c>
      <c r="I18" s="31">
        <v>4259907.845480001</v>
      </c>
      <c r="J18" s="32">
        <f t="shared" si="1"/>
        <v>4259.907845480001</v>
      </c>
      <c r="K18" s="33">
        <f>J18*100/J27</f>
        <v>1.3500329785682743</v>
      </c>
      <c r="L18" s="34">
        <f t="shared" si="2"/>
        <v>47.83796149999944</v>
      </c>
      <c r="M18" s="35">
        <f t="shared" si="3"/>
        <v>1.1229811356308605</v>
      </c>
    </row>
    <row r="19" spans="1:13" s="27" customFormat="1" ht="21">
      <c r="A19" s="28" t="s">
        <v>36</v>
      </c>
      <c r="B19" s="29" t="s">
        <v>31</v>
      </c>
      <c r="C19" s="30">
        <v>10</v>
      </c>
      <c r="D19" s="30">
        <v>21166</v>
      </c>
      <c r="E19" s="30">
        <v>145</v>
      </c>
      <c r="F19" s="31">
        <v>4198558.30525</v>
      </c>
      <c r="G19" s="32">
        <v>4198.558305250001</v>
      </c>
      <c r="H19" s="33">
        <f t="shared" si="0"/>
        <v>1.31436098276071</v>
      </c>
      <c r="I19" s="31">
        <v>4161343.44296</v>
      </c>
      <c r="J19" s="32">
        <f t="shared" si="1"/>
        <v>4161.34344296</v>
      </c>
      <c r="K19" s="33">
        <f>J19*100/J27</f>
        <v>1.3187963418283344</v>
      </c>
      <c r="L19" s="34">
        <f t="shared" si="2"/>
        <v>37.21486229000038</v>
      </c>
      <c r="M19" s="35">
        <f t="shared" si="3"/>
        <v>0.8942992281244906</v>
      </c>
    </row>
    <row r="20" spans="1:13" s="27" customFormat="1" ht="21">
      <c r="A20" s="28" t="s">
        <v>38</v>
      </c>
      <c r="B20" s="29" t="s">
        <v>41</v>
      </c>
      <c r="C20" s="30">
        <v>10</v>
      </c>
      <c r="D20" s="30">
        <v>179266</v>
      </c>
      <c r="E20" s="30">
        <v>68</v>
      </c>
      <c r="F20" s="31">
        <v>3449632.08905</v>
      </c>
      <c r="G20" s="32">
        <v>3449.63208905</v>
      </c>
      <c r="H20" s="33">
        <f t="shared" si="0"/>
        <v>1.07990921956642</v>
      </c>
      <c r="I20" s="31">
        <v>3399558.95349</v>
      </c>
      <c r="J20" s="32">
        <f t="shared" si="1"/>
        <v>3399.55895349</v>
      </c>
      <c r="K20" s="33">
        <f>J20*100/J27</f>
        <v>1.0773746443055763</v>
      </c>
      <c r="L20" s="34">
        <f t="shared" si="2"/>
        <v>50.07313556000008</v>
      </c>
      <c r="M20" s="35">
        <f t="shared" si="3"/>
        <v>1.4729303490558625</v>
      </c>
    </row>
    <row r="21" spans="1:13" s="27" customFormat="1" ht="21">
      <c r="A21" s="28" t="s">
        <v>40</v>
      </c>
      <c r="B21" s="29" t="s">
        <v>39</v>
      </c>
      <c r="C21" s="30">
        <v>28</v>
      </c>
      <c r="D21" s="30">
        <v>31252</v>
      </c>
      <c r="E21" s="30">
        <v>219</v>
      </c>
      <c r="F21" s="31">
        <v>3310432.9368600002</v>
      </c>
      <c r="G21" s="32">
        <v>3310.43293686</v>
      </c>
      <c r="H21" s="33">
        <f t="shared" si="0"/>
        <v>1.0363328485432688</v>
      </c>
      <c r="I21" s="31">
        <v>3271486.29436</v>
      </c>
      <c r="J21" s="32">
        <f t="shared" si="1"/>
        <v>3271.48629436</v>
      </c>
      <c r="K21" s="33">
        <f>J21*100/J27</f>
        <v>1.0367863687488899</v>
      </c>
      <c r="L21" s="34">
        <f t="shared" si="2"/>
        <v>38.94664250000005</v>
      </c>
      <c r="M21" s="35">
        <f t="shared" si="3"/>
        <v>1.1904877170704813</v>
      </c>
    </row>
    <row r="22" spans="1:13" s="27" customFormat="1" ht="21">
      <c r="A22" s="28" t="s">
        <v>42</v>
      </c>
      <c r="B22" s="29" t="s">
        <v>43</v>
      </c>
      <c r="C22" s="30">
        <v>24</v>
      </c>
      <c r="D22" s="30">
        <v>23907</v>
      </c>
      <c r="E22" s="30">
        <v>213</v>
      </c>
      <c r="F22" s="31">
        <v>2386760.2705500005</v>
      </c>
      <c r="G22" s="32">
        <v>2386.7602705500003</v>
      </c>
      <c r="H22" s="33">
        <f t="shared" si="0"/>
        <v>0.7471766131940192</v>
      </c>
      <c r="I22" s="31">
        <v>2338696.69544</v>
      </c>
      <c r="J22" s="32">
        <f t="shared" si="1"/>
        <v>2338.69669544</v>
      </c>
      <c r="K22" s="33">
        <f>J22*100/J27</f>
        <v>0.7411704150038675</v>
      </c>
      <c r="L22" s="34">
        <f t="shared" si="2"/>
        <v>48.06357511000033</v>
      </c>
      <c r="M22" s="35">
        <f t="shared" si="3"/>
        <v>2.0551435850452466</v>
      </c>
    </row>
    <row r="23" spans="1:13" s="27" customFormat="1" ht="21">
      <c r="A23" s="28" t="s">
        <v>44</v>
      </c>
      <c r="B23" s="29" t="s">
        <v>63</v>
      </c>
      <c r="C23" s="30">
        <v>2</v>
      </c>
      <c r="D23" s="30">
        <v>2624</v>
      </c>
      <c r="E23" s="30">
        <v>3</v>
      </c>
      <c r="F23" s="31">
        <v>1754119.6918300001</v>
      </c>
      <c r="G23" s="32">
        <v>1754.1196918300002</v>
      </c>
      <c r="H23" s="33">
        <f t="shared" si="0"/>
        <v>0.5491281326617924</v>
      </c>
      <c r="I23" s="31">
        <v>1737853.22772</v>
      </c>
      <c r="J23" s="32">
        <f t="shared" si="1"/>
        <v>1737.8532277200002</v>
      </c>
      <c r="K23" s="33">
        <f>J23*100/J27</f>
        <v>0.550753503229589</v>
      </c>
      <c r="L23" s="34">
        <f t="shared" si="2"/>
        <v>16.266464110000015</v>
      </c>
      <c r="M23" s="35">
        <f t="shared" si="3"/>
        <v>0.9360090858386828</v>
      </c>
    </row>
    <row r="24" spans="1:13" s="27" customFormat="1" ht="21">
      <c r="A24" s="28" t="s">
        <v>46</v>
      </c>
      <c r="B24" s="29" t="s">
        <v>45</v>
      </c>
      <c r="C24" s="30">
        <v>1</v>
      </c>
      <c r="D24" s="30">
        <v>11516</v>
      </c>
      <c r="E24" s="30">
        <v>1</v>
      </c>
      <c r="F24" s="31">
        <v>438831.89265</v>
      </c>
      <c r="G24" s="32">
        <v>438.83189265</v>
      </c>
      <c r="H24" s="33">
        <f t="shared" si="0"/>
        <v>0.13737656494348768</v>
      </c>
      <c r="I24" s="31">
        <v>423479.23001</v>
      </c>
      <c r="J24" s="32">
        <f t="shared" si="1"/>
        <v>423.47923001</v>
      </c>
      <c r="K24" s="33">
        <f>J24*100/J27</f>
        <v>0.13420734602482462</v>
      </c>
      <c r="L24" s="34">
        <f t="shared" si="2"/>
        <v>15.352662640000005</v>
      </c>
      <c r="M24" s="35">
        <f t="shared" si="3"/>
        <v>3.6253637845798177</v>
      </c>
    </row>
    <row r="25" spans="1:13" s="39" customFormat="1" ht="21">
      <c r="A25" s="28" t="s">
        <v>48</v>
      </c>
      <c r="B25" s="29" t="s">
        <v>47</v>
      </c>
      <c r="C25" s="30">
        <v>3</v>
      </c>
      <c r="D25" s="30">
        <v>722</v>
      </c>
      <c r="E25" s="30">
        <v>4</v>
      </c>
      <c r="F25" s="31">
        <v>258681.33845</v>
      </c>
      <c r="G25" s="32">
        <v>258.68133845</v>
      </c>
      <c r="H25" s="33">
        <f t="shared" si="0"/>
        <v>0.08098033503592197</v>
      </c>
      <c r="I25" s="31">
        <v>254150.45398999995</v>
      </c>
      <c r="J25" s="32">
        <f t="shared" si="1"/>
        <v>254.15045398999996</v>
      </c>
      <c r="K25" s="33">
        <f>J25*100/J27</f>
        <v>0.08054434669723176</v>
      </c>
      <c r="L25" s="34">
        <f t="shared" si="2"/>
        <v>4.530884460000038</v>
      </c>
      <c r="M25" s="35">
        <f t="shared" si="3"/>
        <v>1.7827567839710863</v>
      </c>
    </row>
    <row r="26" spans="1:13" s="39" customFormat="1" ht="21">
      <c r="A26" s="47" t="s">
        <v>64</v>
      </c>
      <c r="B26" s="29" t="s">
        <v>49</v>
      </c>
      <c r="C26" s="36">
        <v>0</v>
      </c>
      <c r="D26" s="36">
        <v>0</v>
      </c>
      <c r="E26" s="36">
        <v>0</v>
      </c>
      <c r="F26" s="37">
        <v>0</v>
      </c>
      <c r="G26" s="38">
        <v>0</v>
      </c>
      <c r="H26" s="48">
        <f t="shared" si="0"/>
        <v>0</v>
      </c>
      <c r="I26" s="49">
        <v>0</v>
      </c>
      <c r="J26" s="50">
        <f t="shared" si="1"/>
        <v>0</v>
      </c>
      <c r="K26" s="48">
        <f>J26*100/J27</f>
        <v>0</v>
      </c>
      <c r="L26" s="34">
        <f t="shared" si="2"/>
        <v>0</v>
      </c>
      <c r="M26" s="52">
        <v>0</v>
      </c>
    </row>
    <row r="27" spans="1:14" s="27" customFormat="1" ht="23.25" customHeight="1" thickBot="1">
      <c r="A27" s="60" t="s">
        <v>50</v>
      </c>
      <c r="B27" s="61"/>
      <c r="C27" s="40">
        <f aca="true" t="shared" si="4" ref="C27:L27">SUM(C7:C26)</f>
        <v>559</v>
      </c>
      <c r="D27" s="40">
        <f t="shared" si="4"/>
        <v>1560781</v>
      </c>
      <c r="E27" s="40">
        <f t="shared" si="4"/>
        <v>6799</v>
      </c>
      <c r="F27" s="41">
        <f t="shared" si="4"/>
        <v>319437229.21775</v>
      </c>
      <c r="G27" s="42">
        <f t="shared" si="4"/>
        <v>319437.22921775</v>
      </c>
      <c r="H27" s="53">
        <f t="shared" si="4"/>
        <v>99.99999999999999</v>
      </c>
      <c r="I27" s="54">
        <f t="shared" si="4"/>
        <v>315541021.07918006</v>
      </c>
      <c r="J27" s="53">
        <f t="shared" si="4"/>
        <v>315541.02107918006</v>
      </c>
      <c r="K27" s="53">
        <f t="shared" si="4"/>
        <v>100</v>
      </c>
      <c r="L27" s="55">
        <f t="shared" si="4"/>
        <v>3896.2081385699876</v>
      </c>
      <c r="M27" s="56">
        <f>L27*100/J27</f>
        <v>1.234770720220334</v>
      </c>
      <c r="N27" s="43"/>
    </row>
    <row r="28" ht="6" customHeight="1"/>
    <row r="29" spans="2:10" ht="21">
      <c r="B29" s="44" t="s">
        <v>51</v>
      </c>
      <c r="J29" s="45"/>
    </row>
    <row r="30" spans="2:12" ht="21">
      <c r="B30" s="44" t="s">
        <v>52</v>
      </c>
      <c r="D30" s="46"/>
      <c r="F30" s="46"/>
      <c r="G30" s="1"/>
      <c r="H30" s="46"/>
      <c r="I30" s="1"/>
      <c r="J30" s="46"/>
      <c r="L30" s="46"/>
    </row>
    <row r="31" spans="2:10" ht="21">
      <c r="B31" s="44" t="s">
        <v>77</v>
      </c>
      <c r="F31" s="1"/>
      <c r="G31" s="1"/>
      <c r="I31" s="1"/>
      <c r="J31" s="1"/>
    </row>
    <row r="32" spans="6:10" ht="20.25"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  <row r="44" spans="6:10" ht="20.25">
      <c r="F44" s="1"/>
      <c r="G44" s="1"/>
      <c r="I44" s="1"/>
      <c r="J44" s="1"/>
    </row>
  </sheetData>
  <mergeCells count="10">
    <mergeCell ref="A2:M2"/>
    <mergeCell ref="A1:M1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31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SheetLayoutView="75" workbookViewId="0" topLeftCell="A1">
      <selection activeCell="A1" sqref="A1:M1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bestFit="1" customWidth="1"/>
    <col min="5" max="5" width="9.42187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6.25">
      <c r="A2" s="70" t="s">
        <v>78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4" t="s">
        <v>2</v>
      </c>
      <c r="H4" s="66"/>
      <c r="I4" s="8" t="s">
        <v>2</v>
      </c>
      <c r="J4" s="64" t="s">
        <v>2</v>
      </c>
      <c r="K4" s="66"/>
      <c r="L4" s="64" t="s">
        <v>2</v>
      </c>
      <c r="M4" s="65"/>
    </row>
    <row r="5" spans="1:13" ht="21.75" customHeight="1">
      <c r="A5" s="58" t="s">
        <v>3</v>
      </c>
      <c r="B5" s="59"/>
      <c r="C5" s="9" t="s">
        <v>4</v>
      </c>
      <c r="D5" s="9" t="s">
        <v>5</v>
      </c>
      <c r="E5" s="9" t="s">
        <v>6</v>
      </c>
      <c r="F5" s="10" t="s">
        <v>79</v>
      </c>
      <c r="G5" s="67" t="str">
        <f>F5</f>
        <v>กรกฎาคม 2548</v>
      </c>
      <c r="H5" s="68"/>
      <c r="I5" s="10" t="s">
        <v>76</v>
      </c>
      <c r="J5" s="67" t="str">
        <f>I5</f>
        <v>มิถุนายน 2548</v>
      </c>
      <c r="K5" s="68"/>
      <c r="L5" s="62" t="s">
        <v>7</v>
      </c>
      <c r="M5" s="63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7" customFormat="1" ht="21">
      <c r="A7" s="19" t="s">
        <v>12</v>
      </c>
      <c r="B7" s="20" t="s">
        <v>13</v>
      </c>
      <c r="C7" s="21">
        <v>31</v>
      </c>
      <c r="D7" s="21">
        <v>101896</v>
      </c>
      <c r="E7" s="21">
        <v>197</v>
      </c>
      <c r="F7" s="22">
        <v>62948843.48438001</v>
      </c>
      <c r="G7" s="23">
        <v>62948.843484380006</v>
      </c>
      <c r="H7" s="24">
        <v>19.43859380263282</v>
      </c>
      <c r="I7" s="22">
        <v>61153645.59077999</v>
      </c>
      <c r="J7" s="23">
        <v>61153.64559077999</v>
      </c>
      <c r="K7" s="24">
        <v>19.14418232982278</v>
      </c>
      <c r="L7" s="25">
        <f aca="true" t="shared" si="0" ref="L7:L26">G7-J7</f>
        <v>1795.197893600016</v>
      </c>
      <c r="M7" s="35">
        <f aca="true" t="shared" si="1" ref="M7:M25">L7*100/J7</f>
        <v>2.9355533529642495</v>
      </c>
    </row>
    <row r="8" spans="1:13" s="27" customFormat="1" ht="21">
      <c r="A8" s="28" t="s">
        <v>14</v>
      </c>
      <c r="B8" s="29" t="s">
        <v>15</v>
      </c>
      <c r="C8" s="30">
        <v>59</v>
      </c>
      <c r="D8" s="30">
        <v>281336</v>
      </c>
      <c r="E8" s="30">
        <v>1575</v>
      </c>
      <c r="F8" s="31">
        <v>48073630.41814999</v>
      </c>
      <c r="G8" s="32">
        <v>48073.630418149995</v>
      </c>
      <c r="H8" s="33">
        <v>14.845130149979514</v>
      </c>
      <c r="I8" s="31">
        <v>47418865.45625</v>
      </c>
      <c r="J8" s="32">
        <v>47418.865456249994</v>
      </c>
      <c r="K8" s="33">
        <v>14.844501867353127</v>
      </c>
      <c r="L8" s="34">
        <f t="shared" si="0"/>
        <v>654.7649619000003</v>
      </c>
      <c r="M8" s="35">
        <f t="shared" si="1"/>
        <v>1.3808111088277835</v>
      </c>
    </row>
    <row r="9" spans="1:13" s="27" customFormat="1" ht="21">
      <c r="A9" s="28" t="s">
        <v>16</v>
      </c>
      <c r="B9" s="29" t="s">
        <v>17</v>
      </c>
      <c r="C9" s="30">
        <v>40</v>
      </c>
      <c r="D9" s="30">
        <v>122645</v>
      </c>
      <c r="E9" s="30">
        <v>412</v>
      </c>
      <c r="F9" s="31">
        <v>37046501.35704001</v>
      </c>
      <c r="G9" s="32">
        <v>37046.50135704001</v>
      </c>
      <c r="H9" s="33">
        <v>11.439954283939757</v>
      </c>
      <c r="I9" s="31">
        <v>36925654.75316</v>
      </c>
      <c r="J9" s="32">
        <v>36925.65475316</v>
      </c>
      <c r="K9" s="33">
        <v>11.559596495244135</v>
      </c>
      <c r="L9" s="34">
        <f t="shared" si="0"/>
        <v>120.84660388001066</v>
      </c>
      <c r="M9" s="35">
        <f t="shared" si="1"/>
        <v>0.32727003674774086</v>
      </c>
    </row>
    <row r="10" spans="1:13" s="27" customFormat="1" ht="21">
      <c r="A10" s="28" t="s">
        <v>18</v>
      </c>
      <c r="B10" s="29" t="s">
        <v>21</v>
      </c>
      <c r="C10" s="30">
        <v>82</v>
      </c>
      <c r="D10" s="30">
        <v>199386</v>
      </c>
      <c r="E10" s="30">
        <v>1151</v>
      </c>
      <c r="F10" s="31">
        <v>33464090.6551</v>
      </c>
      <c r="G10" s="32">
        <v>33464.0906551</v>
      </c>
      <c r="H10" s="33">
        <v>10.333706375088244</v>
      </c>
      <c r="I10" s="31">
        <v>33183001.819920003</v>
      </c>
      <c r="J10" s="32">
        <v>33183.001819920006</v>
      </c>
      <c r="K10" s="33">
        <v>10.387956939515096</v>
      </c>
      <c r="L10" s="34">
        <f t="shared" si="0"/>
        <v>281.08883517999493</v>
      </c>
      <c r="M10" s="35">
        <f t="shared" si="1"/>
        <v>0.8470868208531248</v>
      </c>
    </row>
    <row r="11" spans="1:13" s="27" customFormat="1" ht="21">
      <c r="A11" s="28" t="s">
        <v>20</v>
      </c>
      <c r="B11" s="29" t="s">
        <v>23</v>
      </c>
      <c r="C11" s="30">
        <v>40</v>
      </c>
      <c r="D11" s="30">
        <v>108614</v>
      </c>
      <c r="E11" s="30">
        <v>504</v>
      </c>
      <c r="F11" s="31">
        <v>32026914.78092</v>
      </c>
      <c r="G11" s="32">
        <v>32026.91478092</v>
      </c>
      <c r="H11" s="33">
        <v>9.889906672111001</v>
      </c>
      <c r="I11" s="31">
        <v>31546969.661659997</v>
      </c>
      <c r="J11" s="32">
        <v>31546.969661659998</v>
      </c>
      <c r="K11" s="33">
        <v>9.875796174075706</v>
      </c>
      <c r="L11" s="34">
        <f t="shared" si="0"/>
        <v>479.9451192600027</v>
      </c>
      <c r="M11" s="35">
        <f t="shared" si="1"/>
        <v>1.521366788656391</v>
      </c>
    </row>
    <row r="12" spans="1:13" s="27" customFormat="1" ht="21">
      <c r="A12" s="28" t="s">
        <v>22</v>
      </c>
      <c r="B12" s="29" t="s">
        <v>19</v>
      </c>
      <c r="C12" s="30">
        <v>34</v>
      </c>
      <c r="D12" s="30">
        <v>96431</v>
      </c>
      <c r="E12" s="30">
        <v>619</v>
      </c>
      <c r="F12" s="31">
        <v>22726905.384000003</v>
      </c>
      <c r="G12" s="32">
        <v>22726.905384000005</v>
      </c>
      <c r="H12" s="33">
        <v>7.018065109648394</v>
      </c>
      <c r="I12" s="31">
        <v>22590645.883050002</v>
      </c>
      <c r="J12" s="32">
        <v>22590.64588305</v>
      </c>
      <c r="K12" s="33">
        <v>7.0720140975336</v>
      </c>
      <c r="L12" s="34">
        <f t="shared" si="0"/>
        <v>136.2595009500037</v>
      </c>
      <c r="M12" s="35">
        <f t="shared" si="1"/>
        <v>0.6031677963322006</v>
      </c>
    </row>
    <row r="13" spans="1:13" s="27" customFormat="1" ht="21">
      <c r="A13" s="28" t="s">
        <v>24</v>
      </c>
      <c r="B13" s="29" t="s">
        <v>33</v>
      </c>
      <c r="C13" s="30">
        <v>3</v>
      </c>
      <c r="D13" s="30">
        <v>27674</v>
      </c>
      <c r="E13" s="30">
        <v>26</v>
      </c>
      <c r="F13" s="31">
        <v>21800657.22936</v>
      </c>
      <c r="G13" s="32">
        <v>21800.65722936</v>
      </c>
      <c r="H13" s="33">
        <v>6.732039812885747</v>
      </c>
      <c r="I13" s="31">
        <v>21305731.15031</v>
      </c>
      <c r="J13" s="32">
        <v>21305.73115031</v>
      </c>
      <c r="K13" s="33">
        <v>6.669770834941274</v>
      </c>
      <c r="L13" s="34">
        <f t="shared" si="0"/>
        <v>494.92607905000114</v>
      </c>
      <c r="M13" s="35">
        <f t="shared" si="1"/>
        <v>2.3229715777334397</v>
      </c>
    </row>
    <row r="14" spans="1:13" s="27" customFormat="1" ht="21">
      <c r="A14" s="28" t="s">
        <v>26</v>
      </c>
      <c r="B14" s="29" t="s">
        <v>25</v>
      </c>
      <c r="C14" s="30">
        <v>34</v>
      </c>
      <c r="D14" s="30">
        <v>138249</v>
      </c>
      <c r="E14" s="30">
        <v>478</v>
      </c>
      <c r="F14" s="31">
        <v>15627295.781639999</v>
      </c>
      <c r="G14" s="32">
        <v>15627.29578164</v>
      </c>
      <c r="H14" s="33">
        <v>4.825706686863513</v>
      </c>
      <c r="I14" s="31">
        <v>15523466.242650002</v>
      </c>
      <c r="J14" s="32">
        <v>15523.466242650002</v>
      </c>
      <c r="K14" s="33">
        <v>4.859629630730411</v>
      </c>
      <c r="L14" s="34">
        <f t="shared" si="0"/>
        <v>103.82953898999767</v>
      </c>
      <c r="M14" s="35">
        <f t="shared" si="1"/>
        <v>0.6688553791210036</v>
      </c>
    </row>
    <row r="15" spans="1:13" s="27" customFormat="1" ht="21">
      <c r="A15" s="28" t="s">
        <v>28</v>
      </c>
      <c r="B15" s="29" t="s">
        <v>70</v>
      </c>
      <c r="C15" s="30">
        <v>82</v>
      </c>
      <c r="D15" s="30">
        <v>72840</v>
      </c>
      <c r="E15" s="30">
        <v>307</v>
      </c>
      <c r="F15" s="31">
        <v>13084685.759259999</v>
      </c>
      <c r="G15" s="32">
        <v>13084.685759259999</v>
      </c>
      <c r="H15" s="33">
        <v>4.040549078117101</v>
      </c>
      <c r="I15" s="31">
        <v>13155306.12927</v>
      </c>
      <c r="J15" s="32">
        <v>13155.30612927</v>
      </c>
      <c r="K15" s="33">
        <v>4.118275806951248</v>
      </c>
      <c r="L15" s="34">
        <f t="shared" si="0"/>
        <v>-70.62037001000135</v>
      </c>
      <c r="M15" s="35">
        <f t="shared" si="1"/>
        <v>-0.5368204229993099</v>
      </c>
    </row>
    <row r="16" spans="1:13" s="27" customFormat="1" ht="21">
      <c r="A16" s="28" t="s">
        <v>30</v>
      </c>
      <c r="B16" s="29" t="s">
        <v>29</v>
      </c>
      <c r="C16" s="30">
        <v>24</v>
      </c>
      <c r="D16" s="30">
        <v>91456</v>
      </c>
      <c r="E16" s="30">
        <v>487</v>
      </c>
      <c r="F16" s="31">
        <v>10793089.482020002</v>
      </c>
      <c r="G16" s="32">
        <v>10793.089482020001</v>
      </c>
      <c r="H16" s="33">
        <v>3.3329044777211103</v>
      </c>
      <c r="I16" s="31">
        <v>10702926.55228</v>
      </c>
      <c r="J16" s="32">
        <v>10702.92655228</v>
      </c>
      <c r="K16" s="33">
        <v>3.3505570338465964</v>
      </c>
      <c r="L16" s="34">
        <f t="shared" si="0"/>
        <v>90.16292974000135</v>
      </c>
      <c r="M16" s="35">
        <f t="shared" si="1"/>
        <v>0.8424137949521322</v>
      </c>
    </row>
    <row r="17" spans="1:13" s="27" customFormat="1" ht="21">
      <c r="A17" s="28" t="s">
        <v>32</v>
      </c>
      <c r="B17" s="29" t="s">
        <v>35</v>
      </c>
      <c r="C17" s="30">
        <v>3</v>
      </c>
      <c r="D17" s="30">
        <v>11891</v>
      </c>
      <c r="E17" s="30">
        <v>13</v>
      </c>
      <c r="F17" s="31">
        <v>5864101.820559999</v>
      </c>
      <c r="G17" s="32">
        <v>5864.101820559999</v>
      </c>
      <c r="H17" s="33">
        <v>1.8108337976921</v>
      </c>
      <c r="I17" s="31">
        <v>5826253.6468</v>
      </c>
      <c r="J17" s="32">
        <v>5826.2536468</v>
      </c>
      <c r="K17" s="33">
        <v>1.8239119031515363</v>
      </c>
      <c r="L17" s="34">
        <f t="shared" si="0"/>
        <v>37.848173759999554</v>
      </c>
      <c r="M17" s="35">
        <f t="shared" si="1"/>
        <v>0.6496142470691645</v>
      </c>
    </row>
    <row r="18" spans="1:13" s="27" customFormat="1" ht="21">
      <c r="A18" s="28" t="s">
        <v>34</v>
      </c>
      <c r="B18" s="29" t="s">
        <v>37</v>
      </c>
      <c r="C18" s="30">
        <v>44</v>
      </c>
      <c r="D18" s="30">
        <v>49597</v>
      </c>
      <c r="E18" s="30">
        <v>398</v>
      </c>
      <c r="F18" s="31">
        <v>4374189.764509999</v>
      </c>
      <c r="G18" s="32">
        <v>4374.189764509999</v>
      </c>
      <c r="H18" s="33">
        <v>1.3507491693480067</v>
      </c>
      <c r="I18" s="31">
        <v>4307745.806980001</v>
      </c>
      <c r="J18" s="32">
        <v>4307.74580698</v>
      </c>
      <c r="K18" s="33">
        <v>1.3485421901288623</v>
      </c>
      <c r="L18" s="34">
        <f t="shared" si="0"/>
        <v>66.44395752999844</v>
      </c>
      <c r="M18" s="35">
        <f t="shared" si="1"/>
        <v>1.5424298579163336</v>
      </c>
    </row>
    <row r="19" spans="1:13" s="27" customFormat="1" ht="21">
      <c r="A19" s="28" t="s">
        <v>36</v>
      </c>
      <c r="B19" s="29" t="s">
        <v>31</v>
      </c>
      <c r="C19" s="30">
        <v>10</v>
      </c>
      <c r="D19" s="30">
        <v>21331</v>
      </c>
      <c r="E19" s="30">
        <v>148</v>
      </c>
      <c r="F19" s="31">
        <v>4138184.2975600003</v>
      </c>
      <c r="G19" s="32">
        <v>4138.18429756</v>
      </c>
      <c r="H19" s="33">
        <v>1.2778707151412971</v>
      </c>
      <c r="I19" s="31">
        <v>4198558.30525</v>
      </c>
      <c r="J19" s="32">
        <v>4198.558305250001</v>
      </c>
      <c r="K19" s="33">
        <v>1.31436098276071</v>
      </c>
      <c r="L19" s="34">
        <f t="shared" si="0"/>
        <v>-60.374007690000326</v>
      </c>
      <c r="M19" s="35">
        <f t="shared" si="1"/>
        <v>-1.4379699720855823</v>
      </c>
    </row>
    <row r="20" spans="1:13" s="27" customFormat="1" ht="21">
      <c r="A20" s="28" t="s">
        <v>38</v>
      </c>
      <c r="B20" s="29" t="s">
        <v>41</v>
      </c>
      <c r="C20" s="30">
        <v>10</v>
      </c>
      <c r="D20" s="30">
        <v>179542</v>
      </c>
      <c r="E20" s="30">
        <v>68</v>
      </c>
      <c r="F20" s="31">
        <v>3514644.7335300003</v>
      </c>
      <c r="G20" s="32">
        <v>3514.6447335300004</v>
      </c>
      <c r="H20" s="33">
        <v>1.085321787565566</v>
      </c>
      <c r="I20" s="31">
        <v>3449632.08905</v>
      </c>
      <c r="J20" s="32">
        <v>3449.63208905</v>
      </c>
      <c r="K20" s="33">
        <v>1.07990921956642</v>
      </c>
      <c r="L20" s="34">
        <f t="shared" si="0"/>
        <v>65.01264448000029</v>
      </c>
      <c r="M20" s="35">
        <f t="shared" si="1"/>
        <v>1.8846254557512605</v>
      </c>
    </row>
    <row r="21" spans="1:13" s="27" customFormat="1" ht="21">
      <c r="A21" s="28" t="s">
        <v>40</v>
      </c>
      <c r="B21" s="29" t="s">
        <v>39</v>
      </c>
      <c r="C21" s="30">
        <v>27</v>
      </c>
      <c r="D21" s="30">
        <v>31407</v>
      </c>
      <c r="E21" s="30">
        <v>214</v>
      </c>
      <c r="F21" s="31">
        <v>3345161.4319100003</v>
      </c>
      <c r="G21" s="32">
        <v>3345.1614319100004</v>
      </c>
      <c r="H21" s="33">
        <v>1.0329853684328179</v>
      </c>
      <c r="I21" s="31">
        <v>3310432.9368600002</v>
      </c>
      <c r="J21" s="32">
        <v>3310.43293686</v>
      </c>
      <c r="K21" s="33">
        <v>1.0363328485432688</v>
      </c>
      <c r="L21" s="34">
        <f t="shared" si="0"/>
        <v>34.72849505000022</v>
      </c>
      <c r="M21" s="35">
        <f t="shared" si="1"/>
        <v>1.0490620324404083</v>
      </c>
    </row>
    <row r="22" spans="1:13" s="27" customFormat="1" ht="21">
      <c r="A22" s="28" t="s">
        <v>42</v>
      </c>
      <c r="B22" s="29" t="s">
        <v>43</v>
      </c>
      <c r="C22" s="30">
        <v>27</v>
      </c>
      <c r="D22" s="30">
        <v>26552</v>
      </c>
      <c r="E22" s="30">
        <v>223</v>
      </c>
      <c r="F22" s="31">
        <v>2532201.74763</v>
      </c>
      <c r="G22" s="32">
        <v>2532.20174763</v>
      </c>
      <c r="H22" s="33">
        <v>0.7819435350025211</v>
      </c>
      <c r="I22" s="31">
        <v>2386760.2705500005</v>
      </c>
      <c r="J22" s="32">
        <v>2386.7602705500003</v>
      </c>
      <c r="K22" s="33">
        <v>0.7471766131940192</v>
      </c>
      <c r="L22" s="34">
        <f t="shared" si="0"/>
        <v>145.4414770799999</v>
      </c>
      <c r="M22" s="35">
        <f t="shared" si="1"/>
        <v>6.093677646414178</v>
      </c>
    </row>
    <row r="23" spans="1:13" s="27" customFormat="1" ht="21">
      <c r="A23" s="28" t="s">
        <v>44</v>
      </c>
      <c r="B23" s="29" t="s">
        <v>63</v>
      </c>
      <c r="C23" s="30">
        <v>2</v>
      </c>
      <c r="D23" s="30">
        <v>2618</v>
      </c>
      <c r="E23" s="30">
        <v>3</v>
      </c>
      <c r="F23" s="31">
        <v>1756995.5785599998</v>
      </c>
      <c r="G23" s="32">
        <v>1756.9955785599998</v>
      </c>
      <c r="H23" s="33">
        <v>0.54255998163214</v>
      </c>
      <c r="I23" s="31">
        <v>1754119.6918300001</v>
      </c>
      <c r="J23" s="32">
        <v>1754.1196918300002</v>
      </c>
      <c r="K23" s="33">
        <v>0.5491281326617924</v>
      </c>
      <c r="L23" s="34">
        <f t="shared" si="0"/>
        <v>2.8758867299995927</v>
      </c>
      <c r="M23" s="35">
        <f t="shared" si="1"/>
        <v>0.16395042729377832</v>
      </c>
    </row>
    <row r="24" spans="1:13" s="27" customFormat="1" ht="21">
      <c r="A24" s="28" t="s">
        <v>46</v>
      </c>
      <c r="B24" s="29" t="s">
        <v>45</v>
      </c>
      <c r="C24" s="30">
        <v>1</v>
      </c>
      <c r="D24" s="30">
        <v>15806</v>
      </c>
      <c r="E24" s="30">
        <v>1</v>
      </c>
      <c r="F24" s="31">
        <v>456315.34188</v>
      </c>
      <c r="G24" s="32">
        <v>456.31534188</v>
      </c>
      <c r="H24" s="33">
        <v>0.14091011185798608</v>
      </c>
      <c r="I24" s="31">
        <v>438831.89265</v>
      </c>
      <c r="J24" s="32">
        <v>438.83189265</v>
      </c>
      <c r="K24" s="33">
        <v>0.13737656494348768</v>
      </c>
      <c r="L24" s="34">
        <f t="shared" si="0"/>
        <v>17.48344923000002</v>
      </c>
      <c r="M24" s="35">
        <f t="shared" si="1"/>
        <v>3.9840881036293156</v>
      </c>
    </row>
    <row r="25" spans="1:13" s="39" customFormat="1" ht="21">
      <c r="A25" s="28" t="s">
        <v>48</v>
      </c>
      <c r="B25" s="29" t="s">
        <v>47</v>
      </c>
      <c r="C25" s="30">
        <v>3</v>
      </c>
      <c r="D25" s="30">
        <v>706</v>
      </c>
      <c r="E25" s="30">
        <v>4</v>
      </c>
      <c r="F25" s="31">
        <v>259938.86585000006</v>
      </c>
      <c r="G25" s="32">
        <v>259.93886585000007</v>
      </c>
      <c r="H25" s="33">
        <v>0.0802690843403504</v>
      </c>
      <c r="I25" s="31">
        <v>258681.33845</v>
      </c>
      <c r="J25" s="32">
        <v>258.68133845</v>
      </c>
      <c r="K25" s="33">
        <v>0.08098033503592197</v>
      </c>
      <c r="L25" s="34">
        <f t="shared" si="0"/>
        <v>1.2575274000000718</v>
      </c>
      <c r="M25" s="35">
        <f t="shared" si="1"/>
        <v>0.48612992631593976</v>
      </c>
    </row>
    <row r="26" spans="1:13" s="39" customFormat="1" ht="21">
      <c r="A26" s="47" t="s">
        <v>64</v>
      </c>
      <c r="B26" s="29" t="s">
        <v>49</v>
      </c>
      <c r="C26" s="36">
        <v>0</v>
      </c>
      <c r="D26" s="36">
        <v>0</v>
      </c>
      <c r="E26" s="36">
        <v>0</v>
      </c>
      <c r="F26" s="37">
        <v>0</v>
      </c>
      <c r="G26" s="38">
        <v>0</v>
      </c>
      <c r="H26" s="48">
        <v>0</v>
      </c>
      <c r="I26" s="49">
        <v>0</v>
      </c>
      <c r="J26" s="50">
        <v>0</v>
      </c>
      <c r="K26" s="48">
        <v>0</v>
      </c>
      <c r="L26" s="34">
        <f t="shared" si="0"/>
        <v>0</v>
      </c>
      <c r="M26" s="52">
        <v>0</v>
      </c>
    </row>
    <row r="27" spans="1:14" s="27" customFormat="1" ht="23.25" customHeight="1" thickBot="1">
      <c r="A27" s="60" t="s">
        <v>50</v>
      </c>
      <c r="B27" s="61"/>
      <c r="C27" s="40">
        <f aca="true" t="shared" si="2" ref="C27:L27">SUM(C7:C26)</f>
        <v>556</v>
      </c>
      <c r="D27" s="40">
        <f t="shared" si="2"/>
        <v>1579977</v>
      </c>
      <c r="E27" s="40">
        <f t="shared" si="2"/>
        <v>6828</v>
      </c>
      <c r="F27" s="41">
        <f t="shared" si="2"/>
        <v>323834347.9138599</v>
      </c>
      <c r="G27" s="42">
        <f t="shared" si="2"/>
        <v>323834.34791386005</v>
      </c>
      <c r="H27" s="53">
        <f t="shared" si="2"/>
        <v>99.99999999999996</v>
      </c>
      <c r="I27" s="54">
        <f t="shared" si="2"/>
        <v>319437229.21775</v>
      </c>
      <c r="J27" s="53">
        <f t="shared" si="2"/>
        <v>319437.22921775</v>
      </c>
      <c r="K27" s="53">
        <f t="shared" si="2"/>
        <v>99.99999999999999</v>
      </c>
      <c r="L27" s="55">
        <f t="shared" si="2"/>
        <v>4397.118696110023</v>
      </c>
      <c r="M27" s="56">
        <f>L27*100/J27</f>
        <v>1.3765204221429836</v>
      </c>
      <c r="N27" s="43"/>
    </row>
    <row r="28" ht="6" customHeight="1"/>
    <row r="29" spans="2:10" ht="21">
      <c r="B29" s="44" t="s">
        <v>51</v>
      </c>
      <c r="J29" s="45"/>
    </row>
    <row r="30" spans="2:12" ht="21">
      <c r="B30" s="44" t="s">
        <v>52</v>
      </c>
      <c r="D30" s="46"/>
      <c r="F30" s="46"/>
      <c r="G30" s="1"/>
      <c r="H30" s="46"/>
      <c r="I30" s="1"/>
      <c r="J30" s="46"/>
      <c r="L30" s="46"/>
    </row>
    <row r="31" spans="2:10" ht="21">
      <c r="B31" s="44" t="s">
        <v>80</v>
      </c>
      <c r="F31" s="1"/>
      <c r="G31" s="1"/>
      <c r="I31" s="1"/>
      <c r="J31" s="1"/>
    </row>
    <row r="32" spans="6:10" ht="20.25"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  <row r="44" spans="6:10" ht="20.25">
      <c r="F44" s="1"/>
      <c r="G44" s="1"/>
      <c r="I44" s="1"/>
      <c r="J44" s="1"/>
    </row>
  </sheetData>
  <mergeCells count="10">
    <mergeCell ref="A2:M2"/>
    <mergeCell ref="A1:M1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31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75" zoomScaleNormal="75" zoomScaleSheetLayoutView="75" workbookViewId="0" topLeftCell="A1">
      <selection activeCell="B6" sqref="B6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bestFit="1" customWidth="1"/>
    <col min="5" max="5" width="9.42187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6.25">
      <c r="A2" s="70" t="s">
        <v>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4" t="s">
        <v>2</v>
      </c>
      <c r="H4" s="66"/>
      <c r="I4" s="8" t="s">
        <v>2</v>
      </c>
      <c r="J4" s="64" t="s">
        <v>2</v>
      </c>
      <c r="K4" s="66"/>
      <c r="L4" s="64" t="s">
        <v>2</v>
      </c>
      <c r="M4" s="65"/>
    </row>
    <row r="5" spans="1:13" ht="21.75" customHeight="1">
      <c r="A5" s="58" t="s">
        <v>3</v>
      </c>
      <c r="B5" s="59"/>
      <c r="C5" s="9" t="s">
        <v>4</v>
      </c>
      <c r="D5" s="9" t="s">
        <v>5</v>
      </c>
      <c r="E5" s="9" t="s">
        <v>6</v>
      </c>
      <c r="F5" s="10" t="s">
        <v>82</v>
      </c>
      <c r="G5" s="67" t="str">
        <f>F5</f>
        <v>สิงหาคม 2548</v>
      </c>
      <c r="H5" s="68"/>
      <c r="I5" s="10" t="s">
        <v>79</v>
      </c>
      <c r="J5" s="67" t="str">
        <f>I5</f>
        <v>กรกฎาคม 2548</v>
      </c>
      <c r="K5" s="68"/>
      <c r="L5" s="62" t="s">
        <v>7</v>
      </c>
      <c r="M5" s="63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7" customFormat="1" ht="21">
      <c r="A7" s="19" t="s">
        <v>12</v>
      </c>
      <c r="B7" s="20" t="s">
        <v>13</v>
      </c>
      <c r="C7" s="21">
        <v>31</v>
      </c>
      <c r="D7" s="21">
        <v>101740</v>
      </c>
      <c r="E7" s="21">
        <v>198</v>
      </c>
      <c r="F7" s="22">
        <v>63493809.18296</v>
      </c>
      <c r="G7" s="23">
        <v>63493.80918296</v>
      </c>
      <c r="H7" s="24">
        <f aca="true" t="shared" si="0" ref="H7:H27">G7*100/$G$28</f>
        <v>19.489948893516015</v>
      </c>
      <c r="I7" s="22">
        <v>62948843.48438001</v>
      </c>
      <c r="J7" s="23">
        <f aca="true" t="shared" si="1" ref="J7:J27">I7/1000</f>
        <v>62948.843484380006</v>
      </c>
      <c r="K7" s="24">
        <f>J7*100/J28</f>
        <v>19.43859380263282</v>
      </c>
      <c r="L7" s="25">
        <f aca="true" t="shared" si="2" ref="L7:L27">G7-J7</f>
        <v>544.9656985799957</v>
      </c>
      <c r="M7" s="35">
        <f>L7*100/J7</f>
        <v>0.8657278965184202</v>
      </c>
    </row>
    <row r="8" spans="1:13" s="27" customFormat="1" ht="21">
      <c r="A8" s="28" t="s">
        <v>14</v>
      </c>
      <c r="B8" s="29" t="s">
        <v>15</v>
      </c>
      <c r="C8" s="30">
        <v>58</v>
      </c>
      <c r="D8" s="30">
        <v>284376</v>
      </c>
      <c r="E8" s="30">
        <v>1585</v>
      </c>
      <c r="F8" s="31">
        <v>48641346.03917</v>
      </c>
      <c r="G8" s="32">
        <v>48641.34603917</v>
      </c>
      <c r="H8" s="33">
        <f t="shared" si="0"/>
        <v>14.930862718969975</v>
      </c>
      <c r="I8" s="31">
        <v>48073630.41814999</v>
      </c>
      <c r="J8" s="32">
        <f t="shared" si="1"/>
        <v>48073.630418149995</v>
      </c>
      <c r="K8" s="33">
        <f>J8*100/J28</f>
        <v>14.845130149979514</v>
      </c>
      <c r="L8" s="34">
        <f t="shared" si="2"/>
        <v>567.7156210200046</v>
      </c>
      <c r="M8" s="35">
        <f>L8*100/J8</f>
        <v>1.180929370388607</v>
      </c>
    </row>
    <row r="9" spans="1:13" s="27" customFormat="1" ht="21">
      <c r="A9" s="28" t="s">
        <v>16</v>
      </c>
      <c r="B9" s="29" t="s">
        <v>17</v>
      </c>
      <c r="C9" s="30">
        <v>40</v>
      </c>
      <c r="D9" s="30">
        <v>123187</v>
      </c>
      <c r="E9" s="30">
        <v>419</v>
      </c>
      <c r="F9" s="31">
        <v>37393448.57622</v>
      </c>
      <c r="G9" s="32">
        <v>37393.44857622</v>
      </c>
      <c r="H9" s="33">
        <f t="shared" si="0"/>
        <v>11.478227737176555</v>
      </c>
      <c r="I9" s="31">
        <v>37046501.35704001</v>
      </c>
      <c r="J9" s="32">
        <f t="shared" si="1"/>
        <v>37046.50135704001</v>
      </c>
      <c r="K9" s="33">
        <f>J9*100/J28</f>
        <v>11.439954283939757</v>
      </c>
      <c r="L9" s="34">
        <f t="shared" si="2"/>
        <v>346.94721917998686</v>
      </c>
      <c r="M9" s="35">
        <f>L9*100/J9</f>
        <v>0.93651817707762</v>
      </c>
    </row>
    <row r="10" spans="1:13" s="27" customFormat="1" ht="21">
      <c r="A10" s="28" t="s">
        <v>18</v>
      </c>
      <c r="B10" s="29" t="s">
        <v>21</v>
      </c>
      <c r="C10" s="30">
        <v>81</v>
      </c>
      <c r="D10" s="30">
        <v>202392</v>
      </c>
      <c r="E10" s="30">
        <v>1172</v>
      </c>
      <c r="F10" s="31">
        <v>33513840.237980004</v>
      </c>
      <c r="G10" s="32">
        <v>33513.84023798</v>
      </c>
      <c r="H10" s="33">
        <f t="shared" si="0"/>
        <v>10.287349930156454</v>
      </c>
      <c r="I10" s="31">
        <v>33464090.6551</v>
      </c>
      <c r="J10" s="32">
        <f t="shared" si="1"/>
        <v>33464.0906551</v>
      </c>
      <c r="K10" s="33">
        <f>J10*100/J28</f>
        <v>10.333706375088244</v>
      </c>
      <c r="L10" s="34">
        <f t="shared" si="2"/>
        <v>49.74958288000198</v>
      </c>
      <c r="M10" s="35">
        <f>L10*100/J10</f>
        <v>0.14866557526618474</v>
      </c>
    </row>
    <row r="11" spans="1:13" s="27" customFormat="1" ht="21">
      <c r="A11" s="28" t="s">
        <v>20</v>
      </c>
      <c r="B11" s="29" t="s">
        <v>23</v>
      </c>
      <c r="C11" s="30">
        <v>40</v>
      </c>
      <c r="D11" s="30">
        <v>107847</v>
      </c>
      <c r="E11" s="30">
        <v>504</v>
      </c>
      <c r="F11" s="31">
        <v>31546969.661659997</v>
      </c>
      <c r="G11" s="32">
        <v>31546.969661659998</v>
      </c>
      <c r="H11" s="33">
        <f t="shared" si="0"/>
        <v>9.683602769513191</v>
      </c>
      <c r="I11" s="31">
        <v>32026914.78092</v>
      </c>
      <c r="J11" s="32">
        <f t="shared" si="1"/>
        <v>32026.91478092</v>
      </c>
      <c r="K11" s="33">
        <f>J11*100/J28</f>
        <v>9.889906672111001</v>
      </c>
      <c r="L11" s="34">
        <f t="shared" si="2"/>
        <v>-479.9451192600027</v>
      </c>
      <c r="M11" s="35">
        <f>L11*100/J11</f>
        <v>-1.4985680717080168</v>
      </c>
    </row>
    <row r="12" spans="1:13" s="27" customFormat="1" ht="21">
      <c r="A12" s="28" t="s">
        <v>22</v>
      </c>
      <c r="B12" s="29" t="s">
        <v>83</v>
      </c>
      <c r="C12" s="30">
        <v>34</v>
      </c>
      <c r="D12" s="30">
        <v>96758</v>
      </c>
      <c r="E12" s="30">
        <v>602</v>
      </c>
      <c r="F12" s="31">
        <v>23220798.15608</v>
      </c>
      <c r="G12" s="32">
        <v>23220.79815608</v>
      </c>
      <c r="H12" s="33">
        <f t="shared" si="0"/>
        <v>7.12781569025958</v>
      </c>
      <c r="I12" s="31">
        <v>0</v>
      </c>
      <c r="J12" s="32">
        <f t="shared" si="1"/>
        <v>0</v>
      </c>
      <c r="K12" s="33">
        <f>J12*100/J28</f>
        <v>0</v>
      </c>
      <c r="L12" s="34">
        <f t="shared" si="2"/>
        <v>23220.79815608</v>
      </c>
      <c r="M12" s="35">
        <v>0</v>
      </c>
    </row>
    <row r="13" spans="1:13" s="27" customFormat="1" ht="21">
      <c r="A13" s="28" t="s">
        <v>24</v>
      </c>
      <c r="B13" s="29" t="s">
        <v>33</v>
      </c>
      <c r="C13" s="30">
        <v>3</v>
      </c>
      <c r="D13" s="30">
        <v>26986</v>
      </c>
      <c r="E13" s="30">
        <v>26</v>
      </c>
      <c r="F13" s="31">
        <v>21393986.756180003</v>
      </c>
      <c r="G13" s="32">
        <v>21393.986756180002</v>
      </c>
      <c r="H13" s="33">
        <f t="shared" si="0"/>
        <v>6.567060850058582</v>
      </c>
      <c r="I13" s="31">
        <v>21800657.22936</v>
      </c>
      <c r="J13" s="32">
        <f t="shared" si="1"/>
        <v>21800.65722936</v>
      </c>
      <c r="K13" s="33">
        <f>J13*100/J28</f>
        <v>6.732039812885747</v>
      </c>
      <c r="L13" s="34">
        <f t="shared" si="2"/>
        <v>-406.6704731799982</v>
      </c>
      <c r="M13" s="35">
        <f aca="true" t="shared" si="3" ref="M13:M25">L13*100/J13</f>
        <v>-1.8654046476741784</v>
      </c>
    </row>
    <row r="14" spans="1:13" s="27" customFormat="1" ht="21">
      <c r="A14" s="28" t="s">
        <v>26</v>
      </c>
      <c r="B14" s="29" t="s">
        <v>25</v>
      </c>
      <c r="C14" s="30">
        <v>33</v>
      </c>
      <c r="D14" s="30">
        <v>138849</v>
      </c>
      <c r="E14" s="30">
        <v>482</v>
      </c>
      <c r="F14" s="31">
        <v>15517265.648869999</v>
      </c>
      <c r="G14" s="32">
        <v>15517.26564887</v>
      </c>
      <c r="H14" s="33">
        <f t="shared" si="0"/>
        <v>4.763152791670153</v>
      </c>
      <c r="I14" s="31">
        <v>15627295.781639999</v>
      </c>
      <c r="J14" s="32">
        <f t="shared" si="1"/>
        <v>15627.29578164</v>
      </c>
      <c r="K14" s="33">
        <f>J14*100/J28</f>
        <v>4.825706686863513</v>
      </c>
      <c r="L14" s="34">
        <f t="shared" si="2"/>
        <v>-110.03013276999991</v>
      </c>
      <c r="M14" s="35">
        <f t="shared" si="3"/>
        <v>-0.7040893978551985</v>
      </c>
    </row>
    <row r="15" spans="1:13" s="27" customFormat="1" ht="21">
      <c r="A15" s="28" t="s">
        <v>28</v>
      </c>
      <c r="B15" s="29" t="s">
        <v>70</v>
      </c>
      <c r="C15" s="30">
        <v>82</v>
      </c>
      <c r="D15" s="30">
        <v>73655</v>
      </c>
      <c r="E15" s="30">
        <v>309</v>
      </c>
      <c r="F15" s="31">
        <v>13200929.73394</v>
      </c>
      <c r="G15" s="32">
        <v>13200.92973394</v>
      </c>
      <c r="H15" s="33">
        <f t="shared" si="0"/>
        <v>4.052134360375325</v>
      </c>
      <c r="I15" s="31">
        <v>13084685.759259999</v>
      </c>
      <c r="J15" s="32">
        <f t="shared" si="1"/>
        <v>13084.685759259999</v>
      </c>
      <c r="K15" s="33">
        <f>J15*100/J28</f>
        <v>4.040549078117101</v>
      </c>
      <c r="L15" s="34">
        <f t="shared" si="2"/>
        <v>116.24397468000097</v>
      </c>
      <c r="M15" s="35">
        <f t="shared" si="3"/>
        <v>0.8883971447135092</v>
      </c>
    </row>
    <row r="16" spans="1:13" s="27" customFormat="1" ht="21">
      <c r="A16" s="28" t="s">
        <v>30</v>
      </c>
      <c r="B16" s="29" t="s">
        <v>29</v>
      </c>
      <c r="C16" s="30">
        <v>25</v>
      </c>
      <c r="D16" s="30">
        <v>92513</v>
      </c>
      <c r="E16" s="30">
        <v>491</v>
      </c>
      <c r="F16" s="31">
        <v>11165203.43556</v>
      </c>
      <c r="G16" s="32">
        <v>11165.203435559999</v>
      </c>
      <c r="H16" s="33">
        <f t="shared" si="0"/>
        <v>3.427251367416371</v>
      </c>
      <c r="I16" s="31">
        <v>10793089.482020002</v>
      </c>
      <c r="J16" s="32">
        <f t="shared" si="1"/>
        <v>10793.089482020001</v>
      </c>
      <c r="K16" s="33">
        <f>J16*100/J28</f>
        <v>3.3329044777211103</v>
      </c>
      <c r="L16" s="34">
        <f t="shared" si="2"/>
        <v>372.11395353999796</v>
      </c>
      <c r="M16" s="35">
        <f t="shared" si="3"/>
        <v>3.4477056283087006</v>
      </c>
    </row>
    <row r="17" spans="1:13" s="27" customFormat="1" ht="21">
      <c r="A17" s="28" t="s">
        <v>32</v>
      </c>
      <c r="B17" s="29" t="s">
        <v>35</v>
      </c>
      <c r="C17" s="30">
        <v>3</v>
      </c>
      <c r="D17" s="30">
        <v>11755</v>
      </c>
      <c r="E17" s="30">
        <v>13</v>
      </c>
      <c r="F17" s="31">
        <v>5835439.961080001</v>
      </c>
      <c r="G17" s="32">
        <v>5835.439961080001</v>
      </c>
      <c r="H17" s="33">
        <f t="shared" si="0"/>
        <v>1.7912364697620466</v>
      </c>
      <c r="I17" s="31">
        <v>5864101.820559999</v>
      </c>
      <c r="J17" s="32">
        <f t="shared" si="1"/>
        <v>5864.101820559999</v>
      </c>
      <c r="K17" s="33">
        <f>J17*100/J28</f>
        <v>1.8108337976921</v>
      </c>
      <c r="L17" s="34">
        <f t="shared" si="2"/>
        <v>-28.661859479998384</v>
      </c>
      <c r="M17" s="35">
        <f t="shared" si="3"/>
        <v>-0.48876810732562087</v>
      </c>
    </row>
    <row r="18" spans="1:13" s="27" customFormat="1" ht="21">
      <c r="A18" s="28" t="s">
        <v>34</v>
      </c>
      <c r="B18" s="29" t="s">
        <v>37</v>
      </c>
      <c r="C18" s="30">
        <v>45</v>
      </c>
      <c r="D18" s="30">
        <v>50877</v>
      </c>
      <c r="E18" s="30">
        <v>380</v>
      </c>
      <c r="F18" s="31">
        <v>4727599.583179999</v>
      </c>
      <c r="G18" s="32">
        <v>4727.599583179999</v>
      </c>
      <c r="H18" s="33">
        <f t="shared" si="0"/>
        <v>1.4511757201348352</v>
      </c>
      <c r="I18" s="31">
        <v>4374189.764509999</v>
      </c>
      <c r="J18" s="32">
        <f t="shared" si="1"/>
        <v>4374.189764509999</v>
      </c>
      <c r="K18" s="33">
        <f>J18*100/J28</f>
        <v>1.3507491693480067</v>
      </c>
      <c r="L18" s="34">
        <f t="shared" si="2"/>
        <v>353.4098186700003</v>
      </c>
      <c r="M18" s="35">
        <f t="shared" si="3"/>
        <v>8.079434997022576</v>
      </c>
    </row>
    <row r="19" spans="1:13" s="27" customFormat="1" ht="21">
      <c r="A19" s="28" t="s">
        <v>36</v>
      </c>
      <c r="B19" s="29" t="s">
        <v>31</v>
      </c>
      <c r="C19" s="30">
        <v>10</v>
      </c>
      <c r="D19" s="30">
        <v>21287</v>
      </c>
      <c r="E19" s="30">
        <v>151</v>
      </c>
      <c r="F19" s="31">
        <v>4160034.9140200005</v>
      </c>
      <c r="G19" s="32">
        <v>4160.0349140200005</v>
      </c>
      <c r="H19" s="33">
        <f t="shared" si="0"/>
        <v>1.2769570594805557</v>
      </c>
      <c r="I19" s="31">
        <v>4138184.2975600003</v>
      </c>
      <c r="J19" s="32">
        <f t="shared" si="1"/>
        <v>4138.18429756</v>
      </c>
      <c r="K19" s="33">
        <f>J19*100/J28</f>
        <v>1.2778707151412971</v>
      </c>
      <c r="L19" s="34">
        <f t="shared" si="2"/>
        <v>21.85061646000031</v>
      </c>
      <c r="M19" s="35">
        <f t="shared" si="3"/>
        <v>0.5280242465973326</v>
      </c>
    </row>
    <row r="20" spans="1:13" s="27" customFormat="1" ht="21">
      <c r="A20" s="28" t="s">
        <v>38</v>
      </c>
      <c r="B20" s="29" t="s">
        <v>41</v>
      </c>
      <c r="C20" s="30">
        <v>10</v>
      </c>
      <c r="D20" s="30">
        <v>180167</v>
      </c>
      <c r="E20" s="30">
        <v>68</v>
      </c>
      <c r="F20" s="31">
        <v>3524913.9015300004</v>
      </c>
      <c r="G20" s="32">
        <v>3524.91390153</v>
      </c>
      <c r="H20" s="33">
        <f t="shared" si="0"/>
        <v>1.082001421538608</v>
      </c>
      <c r="I20" s="31">
        <v>3514644.7335300003</v>
      </c>
      <c r="J20" s="32">
        <f t="shared" si="1"/>
        <v>3514.6447335300004</v>
      </c>
      <c r="K20" s="33">
        <f>J20*100/J28</f>
        <v>1.085321787565566</v>
      </c>
      <c r="L20" s="34">
        <f t="shared" si="2"/>
        <v>10.269167999999809</v>
      </c>
      <c r="M20" s="35">
        <f t="shared" si="3"/>
        <v>0.2921822482378119</v>
      </c>
    </row>
    <row r="21" spans="1:13" s="27" customFormat="1" ht="21">
      <c r="A21" s="28" t="s">
        <v>40</v>
      </c>
      <c r="B21" s="29" t="s">
        <v>39</v>
      </c>
      <c r="C21" s="30">
        <v>27</v>
      </c>
      <c r="D21" s="30">
        <v>31777</v>
      </c>
      <c r="E21" s="30">
        <v>214</v>
      </c>
      <c r="F21" s="31">
        <v>3380144.3803399997</v>
      </c>
      <c r="G21" s="32">
        <v>3380.1443803399998</v>
      </c>
      <c r="H21" s="33">
        <f t="shared" si="0"/>
        <v>1.0375632218835602</v>
      </c>
      <c r="I21" s="31">
        <v>3345161.4319100003</v>
      </c>
      <c r="J21" s="32">
        <f t="shared" si="1"/>
        <v>3345.1614319100004</v>
      </c>
      <c r="K21" s="33">
        <f>J21*100/J28</f>
        <v>1.0329853684328179</v>
      </c>
      <c r="L21" s="34">
        <f t="shared" si="2"/>
        <v>34.9829484299994</v>
      </c>
      <c r="M21" s="35">
        <f t="shared" si="3"/>
        <v>1.0457775847913278</v>
      </c>
    </row>
    <row r="22" spans="1:13" s="27" customFormat="1" ht="21">
      <c r="A22" s="28" t="s">
        <v>42</v>
      </c>
      <c r="B22" s="29" t="s">
        <v>43</v>
      </c>
      <c r="C22" s="30">
        <v>27</v>
      </c>
      <c r="D22" s="30">
        <v>26594</v>
      </c>
      <c r="E22" s="30">
        <v>226</v>
      </c>
      <c r="F22" s="31">
        <v>2549506.7225</v>
      </c>
      <c r="G22" s="32">
        <v>2549.5067225000003</v>
      </c>
      <c r="H22" s="33">
        <f t="shared" si="0"/>
        <v>0.7825921355894315</v>
      </c>
      <c r="I22" s="31">
        <v>2532201.74763</v>
      </c>
      <c r="J22" s="32">
        <f t="shared" si="1"/>
        <v>2532.20174763</v>
      </c>
      <c r="K22" s="33">
        <f>J22*100/J28</f>
        <v>0.7819435350025211</v>
      </c>
      <c r="L22" s="34">
        <f t="shared" si="2"/>
        <v>17.304974870000024</v>
      </c>
      <c r="M22" s="35">
        <f t="shared" si="3"/>
        <v>0.6833963718015958</v>
      </c>
    </row>
    <row r="23" spans="1:13" s="27" customFormat="1" ht="21">
      <c r="A23" s="28" t="s">
        <v>44</v>
      </c>
      <c r="B23" s="29" t="s">
        <v>63</v>
      </c>
      <c r="C23" s="30">
        <v>2</v>
      </c>
      <c r="D23" s="30">
        <v>2622</v>
      </c>
      <c r="E23" s="30">
        <v>5</v>
      </c>
      <c r="F23" s="31">
        <v>1776176.09151</v>
      </c>
      <c r="G23" s="32">
        <v>1776.1760915099999</v>
      </c>
      <c r="H23" s="33">
        <f t="shared" si="0"/>
        <v>0.5452119142775471</v>
      </c>
      <c r="I23" s="31">
        <v>1756995.5785599998</v>
      </c>
      <c r="J23" s="32">
        <f t="shared" si="1"/>
        <v>1756.9955785599998</v>
      </c>
      <c r="K23" s="33">
        <f>J23*100/J28</f>
        <v>0.54255998163214</v>
      </c>
      <c r="L23" s="34">
        <f t="shared" si="2"/>
        <v>19.180512950000093</v>
      </c>
      <c r="M23" s="35">
        <f t="shared" si="3"/>
        <v>1.0916654079300574</v>
      </c>
    </row>
    <row r="24" spans="1:13" s="27" customFormat="1" ht="21">
      <c r="A24" s="28" t="s">
        <v>46</v>
      </c>
      <c r="B24" s="29" t="s">
        <v>45</v>
      </c>
      <c r="C24" s="30">
        <v>1</v>
      </c>
      <c r="D24" s="30">
        <v>15668</v>
      </c>
      <c r="E24" s="30">
        <v>1</v>
      </c>
      <c r="F24" s="31">
        <v>476159.97433999996</v>
      </c>
      <c r="G24" s="32">
        <v>476.15997433999996</v>
      </c>
      <c r="H24" s="33">
        <f t="shared" si="0"/>
        <v>0.14616123499982236</v>
      </c>
      <c r="I24" s="31">
        <v>456315.34188</v>
      </c>
      <c r="J24" s="32">
        <f t="shared" si="1"/>
        <v>456.31534188</v>
      </c>
      <c r="K24" s="33">
        <f>J24*100/J28</f>
        <v>0.14091011185798608</v>
      </c>
      <c r="L24" s="34">
        <f t="shared" si="2"/>
        <v>19.844632459999957</v>
      </c>
      <c r="M24" s="35">
        <f t="shared" si="3"/>
        <v>4.348885658378459</v>
      </c>
    </row>
    <row r="25" spans="1:13" s="39" customFormat="1" ht="21">
      <c r="A25" s="28" t="s">
        <v>48</v>
      </c>
      <c r="B25" s="29" t="s">
        <v>47</v>
      </c>
      <c r="C25" s="30">
        <v>3</v>
      </c>
      <c r="D25" s="30">
        <v>695</v>
      </c>
      <c r="E25" s="30">
        <v>4</v>
      </c>
      <c r="F25" s="31">
        <v>259623.94504</v>
      </c>
      <c r="G25" s="32">
        <v>259.62394503999997</v>
      </c>
      <c r="H25" s="33">
        <f t="shared" si="0"/>
        <v>0.07969371322142366</v>
      </c>
      <c r="I25" s="31">
        <v>259938.86585000006</v>
      </c>
      <c r="J25" s="32">
        <f t="shared" si="1"/>
        <v>259.93886585000007</v>
      </c>
      <c r="K25" s="33">
        <f>J25*100/J28</f>
        <v>0.0802690843403504</v>
      </c>
      <c r="L25" s="34">
        <f t="shared" si="2"/>
        <v>-0.3149208100001033</v>
      </c>
      <c r="M25" s="35">
        <f t="shared" si="3"/>
        <v>-0.12115187506505126</v>
      </c>
    </row>
    <row r="26" spans="1:13" s="39" customFormat="1" ht="21">
      <c r="A26" s="47" t="s">
        <v>64</v>
      </c>
      <c r="B26" s="29" t="s">
        <v>19</v>
      </c>
      <c r="C26" s="30">
        <v>0</v>
      </c>
      <c r="D26" s="30">
        <v>0</v>
      </c>
      <c r="E26" s="30">
        <v>0</v>
      </c>
      <c r="F26" s="31">
        <v>0</v>
      </c>
      <c r="G26" s="32">
        <v>0</v>
      </c>
      <c r="H26" s="33">
        <f t="shared" si="0"/>
        <v>0</v>
      </c>
      <c r="I26" s="31">
        <v>22726905.384000003</v>
      </c>
      <c r="J26" s="32">
        <f t="shared" si="1"/>
        <v>22726.905384000005</v>
      </c>
      <c r="K26" s="33">
        <f>J26*100/J28</f>
        <v>7.018065109648394</v>
      </c>
      <c r="L26" s="34">
        <f t="shared" si="2"/>
        <v>-22726.905384000005</v>
      </c>
      <c r="M26" s="35">
        <v>0</v>
      </c>
    </row>
    <row r="27" spans="1:13" s="39" customFormat="1" ht="21">
      <c r="A27" s="47" t="s">
        <v>84</v>
      </c>
      <c r="B27" s="29" t="s">
        <v>49</v>
      </c>
      <c r="C27" s="36">
        <v>0</v>
      </c>
      <c r="D27" s="36">
        <v>0</v>
      </c>
      <c r="E27" s="36">
        <v>0</v>
      </c>
      <c r="F27" s="37">
        <v>0</v>
      </c>
      <c r="G27" s="38">
        <v>0</v>
      </c>
      <c r="H27" s="48">
        <f t="shared" si="0"/>
        <v>0</v>
      </c>
      <c r="I27" s="49">
        <v>0</v>
      </c>
      <c r="J27" s="50">
        <f t="shared" si="1"/>
        <v>0</v>
      </c>
      <c r="K27" s="48">
        <f>J27*100/J28</f>
        <v>0</v>
      </c>
      <c r="L27" s="34">
        <f t="shared" si="2"/>
        <v>0</v>
      </c>
      <c r="M27" s="52">
        <v>0</v>
      </c>
    </row>
    <row r="28" spans="1:14" s="27" customFormat="1" ht="23.25" customHeight="1" thickBot="1">
      <c r="A28" s="60" t="s">
        <v>50</v>
      </c>
      <c r="B28" s="61"/>
      <c r="C28" s="40">
        <f aca="true" t="shared" si="4" ref="C28:L28">SUM(C7:C27)</f>
        <v>555</v>
      </c>
      <c r="D28" s="40">
        <f t="shared" si="4"/>
        <v>1589745</v>
      </c>
      <c r="E28" s="40">
        <f t="shared" si="4"/>
        <v>6850</v>
      </c>
      <c r="F28" s="41">
        <f t="shared" si="4"/>
        <v>325777196.90216005</v>
      </c>
      <c r="G28" s="42">
        <f t="shared" si="4"/>
        <v>325777.1969021599</v>
      </c>
      <c r="H28" s="53">
        <f t="shared" si="4"/>
        <v>100</v>
      </c>
      <c r="I28" s="54">
        <f t="shared" si="4"/>
        <v>323834347.9138599</v>
      </c>
      <c r="J28" s="53">
        <f t="shared" si="4"/>
        <v>323834.34791386005</v>
      </c>
      <c r="K28" s="53">
        <f t="shared" si="4"/>
        <v>99.99999999999996</v>
      </c>
      <c r="L28" s="55">
        <f t="shared" si="4"/>
        <v>1942.8489882999784</v>
      </c>
      <c r="M28" s="56">
        <f>L28*100/J28</f>
        <v>0.5999514877948575</v>
      </c>
      <c r="N28" s="43"/>
    </row>
    <row r="29" ht="6" customHeight="1"/>
    <row r="30" spans="2:10" ht="21">
      <c r="B30" s="44" t="s">
        <v>51</v>
      </c>
      <c r="J30" s="45"/>
    </row>
    <row r="31" spans="2:12" ht="21">
      <c r="B31" s="44" t="s">
        <v>52</v>
      </c>
      <c r="D31" s="46"/>
      <c r="F31" s="46"/>
      <c r="G31" s="1"/>
      <c r="H31" s="46"/>
      <c r="I31" s="1"/>
      <c r="J31" s="46"/>
      <c r="L31" s="46"/>
    </row>
    <row r="32" spans="2:10" ht="21">
      <c r="B32" s="44" t="s">
        <v>85</v>
      </c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  <row r="44" spans="6:10" ht="20.25">
      <c r="F44" s="1"/>
      <c r="G44" s="1"/>
      <c r="I44" s="1"/>
      <c r="J44" s="1"/>
    </row>
    <row r="45" spans="6:10" ht="20.25">
      <c r="F45" s="1"/>
      <c r="G45" s="1"/>
      <c r="I45" s="1"/>
      <c r="J45" s="1"/>
    </row>
  </sheetData>
  <mergeCells count="10">
    <mergeCell ref="A2:M2"/>
    <mergeCell ref="A1:M1"/>
    <mergeCell ref="A5:B5"/>
    <mergeCell ref="A28:B28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25" bottom="0.1968503937007874" header="0.17" footer="0.1968503937007874"/>
  <pageSetup fitToHeight="1" fitToWidth="1" horizontalDpi="600" verticalDpi="600" orientation="landscape" paperSize="9" scale="8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AIMCIT</dc:creator>
  <cp:keywords/>
  <dc:description/>
  <cp:lastModifiedBy>woravut</cp:lastModifiedBy>
  <cp:lastPrinted>2006-01-25T02:02:50Z</cp:lastPrinted>
  <dcterms:created xsi:type="dcterms:W3CDTF">2004-03-01T02:06:06Z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