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90" tabRatio="745" firstSheet="1" activeTab="12"/>
  </bookViews>
  <sheets>
    <sheet name="ธ.ค.45" sheetId="1" r:id="rId1"/>
    <sheet name="ม.ค." sheetId="2" r:id="rId2"/>
    <sheet name="ก.พ." sheetId="3" r:id="rId3"/>
    <sheet name="มี.ค." sheetId="4" r:id="rId4"/>
    <sheet name="เม.ย." sheetId="5" r:id="rId5"/>
    <sheet name="พ.ค." sheetId="6" r:id="rId6"/>
    <sheet name="มิ.ย." sheetId="7" r:id="rId7"/>
    <sheet name="ก.ค." sheetId="8" r:id="rId8"/>
    <sheet name="ส.ค." sheetId="9" r:id="rId9"/>
    <sheet name="ก.ย." sheetId="10" r:id="rId10"/>
    <sheet name="ต.ค." sheetId="11" r:id="rId11"/>
    <sheet name="พ.ย." sheetId="12" r:id="rId12"/>
    <sheet name="ธ.ค." sheetId="13" r:id="rId13"/>
  </sheets>
  <definedNames>
    <definedName name="_xlnm.Print_Area" localSheetId="11">'พ.ย.'!$A$1:$M$30</definedName>
  </definedNames>
  <calcPr fullCalcOnLoad="1"/>
</workbook>
</file>

<file path=xl/sharedStrings.xml><?xml version="1.0" encoding="utf-8"?>
<sst xmlns="http://schemas.openxmlformats.org/spreadsheetml/2006/main" count="888" uniqueCount="97">
  <si>
    <t>รายงานแสดงการจัดการกองทุนแยกตามรายบริษัทจัดการ</t>
  </si>
  <si>
    <t>จำนวน</t>
  </si>
  <si>
    <t>จำนวนเงินกองทุน</t>
  </si>
  <si>
    <t>บริษัทจัดการ</t>
  </si>
  <si>
    <t>กองทุน</t>
  </si>
  <si>
    <t>สมาชิก</t>
  </si>
  <si>
    <t>นายจ้าง</t>
  </si>
  <si>
    <t>พฤศจิกายน 2545</t>
  </si>
  <si>
    <t>มกราคม 2546</t>
  </si>
  <si>
    <t>ตุลาคม 2545</t>
  </si>
  <si>
    <t>ธันวาคม 2545</t>
  </si>
  <si>
    <t>เปลี่ยนแปลง</t>
  </si>
  <si>
    <t>(กองทุน)</t>
  </si>
  <si>
    <t>(ราย)</t>
  </si>
  <si>
    <t>(ล้านบาท)</t>
  </si>
  <si>
    <t>(ร้อยละ)</t>
  </si>
  <si>
    <t>1.</t>
  </si>
  <si>
    <t>บริษัทหลักทรัพย์จัดการกองทุน กสิกรไทย จำกัด</t>
  </si>
  <si>
    <t>2.</t>
  </si>
  <si>
    <t>บริษัทหลักทรัพย์จัดการกองทุน กรุงไทย จำกัด (มหาชน)</t>
  </si>
  <si>
    <t>3.</t>
  </si>
  <si>
    <t>บริษัทหลักทรัพย์จัดการกองทุน ทิสโก้ จำกัด</t>
  </si>
  <si>
    <t>4.</t>
  </si>
  <si>
    <t>บริษัทหลักทรัพย์จัดการกองทุน เอ็มเอฟซี จำกัด (มหาชน)</t>
  </si>
  <si>
    <t>5.</t>
  </si>
  <si>
    <t>ธนาคาร ไทยธนาคาร จำกัด (มหาชน)</t>
  </si>
  <si>
    <t>6.</t>
  </si>
  <si>
    <t>ธนาคาร ไทยพาณิชย์ จำกัด (มหาชน)</t>
  </si>
  <si>
    <t>7.</t>
  </si>
  <si>
    <t>ธนาคาร กรุงเทพ จำกัด (มหาชน)</t>
  </si>
  <si>
    <t>8.</t>
  </si>
  <si>
    <t>บริษัทหลักทรัพย์ บีฟิท จำกัด</t>
  </si>
  <si>
    <t>9.</t>
  </si>
  <si>
    <t>บริษัท อเมริกันอินเตอร์เนชั่นแนลแอสชัวรันส์ จำกัด</t>
  </si>
  <si>
    <t>10.</t>
  </si>
  <si>
    <t>บริษัทหลักทรัพย์จัดการกองทุนรวม บีโอเอ จำกัด</t>
  </si>
  <si>
    <t>11.</t>
  </si>
  <si>
    <t>บริษัทหลักทรัพย์จัดการกองทุนรวม ไทยพาณิชย์ จำกัด</t>
  </si>
  <si>
    <t>12.</t>
  </si>
  <si>
    <t>บริษัทหลักทรัพย์จัดการกองทุนรวม ไอเอ็นจี (ประเทศไทย) จำกัด</t>
  </si>
  <si>
    <t>13.</t>
  </si>
  <si>
    <t>ธนาคาร ทหารไทย จำกัด (มหาชน)</t>
  </si>
  <si>
    <t>14.</t>
  </si>
  <si>
    <t>ธนาคาร กรุงศรีอยุธยา จำกัด (มหาชน)</t>
  </si>
  <si>
    <t>15.</t>
  </si>
  <si>
    <t>บริษัท ไทยประกันชีวิต จำกัด</t>
  </si>
  <si>
    <t>16.</t>
  </si>
  <si>
    <t>บริษัทหลักทรัพย์จัดการกองทุน ธนชาติ จำกัด</t>
  </si>
  <si>
    <t>17.</t>
  </si>
  <si>
    <t>บริษัทหลักทรัพย์จัดการกองทุน อเบอร์ดีน จำกัด</t>
  </si>
  <si>
    <t>18.</t>
  </si>
  <si>
    <t>บริษัทหลักทรัพย์จัดการกองทุน ทหารไทย จำกัด</t>
  </si>
  <si>
    <t>19.</t>
  </si>
  <si>
    <t>บริษัทหลักทรัพย์จัดการกองทุนรวม วรรณ จำกัด</t>
  </si>
  <si>
    <t>รวม</t>
  </si>
  <si>
    <t>ที่มา  :   บริษัทจัดการกองทุนสำรองเลี้ยงชีพ</t>
  </si>
  <si>
    <t>จัดทำโดย  :  สมาคมบริษัทจัดการลงทุน</t>
  </si>
  <si>
    <t>วันที่เผยแพร่  :  27  กุมภาพันธ์  2546</t>
  </si>
  <si>
    <t>ณ วันที่  31  มกราคม  2546</t>
  </si>
  <si>
    <t>ณ วันที่  31  ธันวาคม  2545</t>
  </si>
  <si>
    <t>วันที่เผยแพร่  :  27  มกราคม  2546</t>
  </si>
  <si>
    <t>ณ วันที่  28  กุมภาพันธ์  2546</t>
  </si>
  <si>
    <t>กุมภาพันธ์ 2546</t>
  </si>
  <si>
    <t>'มกราคม 2546</t>
  </si>
  <si>
    <t>วันที่เผยแพร่  :  17  เมษายน  2546</t>
  </si>
  <si>
    <t>มีนาคม 2546</t>
  </si>
  <si>
    <t>บริษัทหลักทรัพย์จัดการกองทุน ไทยพาณิชย์ จำกัด</t>
  </si>
  <si>
    <t>วันที่เผยแพร่  :  2 พฤษภาคม  2546</t>
  </si>
  <si>
    <t>ณ วันที่  31  มีนาคม  2546</t>
  </si>
  <si>
    <t>เมษายน 2546</t>
  </si>
  <si>
    <t>วันที่เผยแพร่  :  2 มิถุนายน 2546</t>
  </si>
  <si>
    <t>ณ วันที่  30  เมษายน  2546</t>
  </si>
  <si>
    <t>บริษัทหลักทรัพย์จัดการกองทุน ไอเอ็นจี (ประเทศไทย) จำกัด</t>
  </si>
  <si>
    <t>พฤษภาคม 2546</t>
  </si>
  <si>
    <t>ณ วันที่  31  พฤษภาคม  2546</t>
  </si>
  <si>
    <t>วันที่เผยแพร่  :  25 มิถุนายน 2546</t>
  </si>
  <si>
    <t>มิถุนายน 2546</t>
  </si>
  <si>
    <t>วันที่เผยแพร่  :  30 กรกฎาคม 2546</t>
  </si>
  <si>
    <t>ณ วันที่  30 มิถุนายน 2546</t>
  </si>
  <si>
    <t>กรกฎาคม 2546</t>
  </si>
  <si>
    <t>วันที่เผยแพร่  :  28 สิงหาคม 2546</t>
  </si>
  <si>
    <t>ณ วันที่  31 กรกฎาคม 2546</t>
  </si>
  <si>
    <t>สิงหาคม 2546</t>
  </si>
  <si>
    <t>วันที่เผยแพร่  :  30  กันยายน  2546</t>
  </si>
  <si>
    <t>ณ วันที่  31  สิงหาคม  2546</t>
  </si>
  <si>
    <t>กันยายน 2546</t>
  </si>
  <si>
    <t>ณ วันที่  30  กันยายน  2546</t>
  </si>
  <si>
    <t>วันที่เผยแพร่  :  30 ตุลาคม 2546</t>
  </si>
  <si>
    <t>ตุลาคม 2546</t>
  </si>
  <si>
    <t>ณ วันที่  31  ตุลาคม  2546</t>
  </si>
  <si>
    <t>วันที่เผยแพร่  :  26 พฤศจิกายน 2546</t>
  </si>
  <si>
    <t>พฤศจิกายน 2546</t>
  </si>
  <si>
    <t>ณ วันที่  30  พฤศจิกายน  2546</t>
  </si>
  <si>
    <t>วันที่เผยแพร่  :  30 ธันวาคม 2546</t>
  </si>
  <si>
    <t>ธันวาคม 2546</t>
  </si>
  <si>
    <t>ณ วันที่  31  ธันวาคม  2546</t>
  </si>
  <si>
    <t>วันที่เผยแพร่  :  27 มกราคม 2547</t>
  </si>
</sst>
</file>

<file path=xl/styles.xml><?xml version="1.0" encoding="utf-8"?>
<styleSheet xmlns="http://schemas.openxmlformats.org/spreadsheetml/2006/main">
  <numFmts count="8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\t&quot;฿&quot;#,##0_);\(\t&quot;฿&quot;#,##0\)"/>
    <numFmt numFmtId="195" formatCode="\t&quot;฿&quot;#,##0_);[Red]\(\t&quot;฿&quot;#,##0\)"/>
    <numFmt numFmtId="196" formatCode="\t&quot;฿&quot;#,##0.00_);\(\t&quot;฿&quot;#,##0.00\)"/>
    <numFmt numFmtId="197" formatCode="\t&quot;฿&quot;#,##0.00_);[Red]\(\t&quot;฿&quot;#,##0.00\)"/>
    <numFmt numFmtId="198" formatCode="_-* #,##0.000_-;\-* #,##0.000_-;_-* &quot;-&quot;??_-;_-@_-"/>
    <numFmt numFmtId="199" formatCode="_-* #,##0.0000_-;\-* #,##0.0000_-;_-* &quot;-&quot;??_-;_-@_-"/>
    <numFmt numFmtId="200" formatCode="_-* #,##0.0_-;\-* #,##0.0_-;_-* &quot;-&quot;??_-;_-@_-"/>
    <numFmt numFmtId="201" formatCode="_-* #,##0_-;\-* #,##0_-;_-* &quot;-&quot;??_-;_-@_-"/>
    <numFmt numFmtId="202" formatCode="0.0000"/>
    <numFmt numFmtId="203" formatCode="0.000"/>
    <numFmt numFmtId="204" formatCode="0.0"/>
    <numFmt numFmtId="205" formatCode="#,##0.00_ ;\-#,##0.00\ "/>
    <numFmt numFmtId="206" formatCode="0.00_ ;[Red]\-0.00\ "/>
    <numFmt numFmtId="207" formatCode="#,##0.00_ ;[Red]\-#,##0.00\ "/>
    <numFmt numFmtId="208" formatCode="_-[$$-C09]* #,##0.00_-;\-[$$-C09]* #,##0.00_-;_-[$$-C09]* &quot;-&quot;??_-;_-@_-"/>
    <numFmt numFmtId="209" formatCode="#,##0.00;[Red]\(#,##0.00\)"/>
    <numFmt numFmtId="210" formatCode="#,##0.000_);[Red]\(#,##0.000\)"/>
    <numFmt numFmtId="211" formatCode="\t&quot;฿&quot;#,##0.00_);[Red]\(#,##0.00\)"/>
    <numFmt numFmtId="212" formatCode="&quot;฿&quot;#,##0.00;[Red]\-#,##0.00"/>
    <numFmt numFmtId="213" formatCode="#,##0.0_);[Red]\(#,##0.0\)"/>
    <numFmt numFmtId="214" formatCode="0.00000000"/>
    <numFmt numFmtId="215" formatCode="#,##0.00_ ;[Red]\(#,##0.00\)"/>
    <numFmt numFmtId="216" formatCode="#,##0_);[Red]\(#,##0\)"/>
    <numFmt numFmtId="217" formatCode="#,##0.00_);[Red]\(#,##0.00\)"/>
    <numFmt numFmtId="218" formatCode="t&quot;฿&quot;#,##0.00_);[Red]\(#,##0.00\)"/>
    <numFmt numFmtId="219" formatCode="#,##0.0000_);[Red]\(#,##0.0000\)"/>
    <numFmt numFmtId="220" formatCode="#,##0.0_ ;[Red]\-#,##0.0\ "/>
    <numFmt numFmtId="221" formatCode="#,##0_ ;[Red]\-#,##0\ "/>
    <numFmt numFmtId="222" formatCode="_-* #,##0.00_-;\-* #,##0.00_-;_-* &quot;&quot;??_-;_-@_-"/>
    <numFmt numFmtId="223" formatCode="ดดดด\ yy"/>
    <numFmt numFmtId="224" formatCode="0.00000"/>
    <numFmt numFmtId="225" formatCode="_-* #,##0.000_-;\-* #,##0.000_-;_-* &quot;&quot;??_-;_-@_-"/>
    <numFmt numFmtId="226" formatCode="_-* #,##0.0000_-;\-* #,##0.0000_-;_-* &quot;&quot;??_-;_-@_-"/>
    <numFmt numFmtId="227" formatCode="_-* #,##0.00000_-;\-* #,##0.00000_-;_-* &quot;&quot;??_-;_-@_-"/>
    <numFmt numFmtId="228" formatCode="_-* #,##0.000000_-;\-* #,##0.000000_-;_-* &quot;&quot;??_-;_-@_-"/>
    <numFmt numFmtId="229" formatCode="_-* #,##0.0000000_-;\-* #,##0.0000000_-;_-* &quot;&quot;??_-;_-@_-"/>
    <numFmt numFmtId="230" formatCode="_-* #,##0.00000000_-;\-* #,##0.00000000_-;_-* &quot;&quot;??_-;_-@_-"/>
    <numFmt numFmtId="231" formatCode="_-* #,##0.000000000_-;\-* #,##0.000000000_-;_-* &quot;&quot;??_-;_-@_-"/>
    <numFmt numFmtId="232" formatCode="_*\ #,##0.000000000_-;\-* #,##0.000000000_-;_-* &quot;&quot;??_-;_-@_-"/>
    <numFmt numFmtId="233" formatCode="_-* #,##0.000000000_-;\-* #,##0.000000000_-;_-* &quot;&quot;??_-"/>
    <numFmt numFmtId="234" formatCode="_-* #,##0.00000_-;\-* #,##0.00000_-;_-* &quot;-&quot;??_-;_-@_-"/>
    <numFmt numFmtId="235" formatCode="_-* #,##0.000000_-;\-* #,##0.000000_-;_-* &quot;-&quot;??_-;_-@_-"/>
    <numFmt numFmtId="236" formatCode="_-* #,##0.0000000_-;\-* #,##0.0000000_-;_-* &quot;-&quot;??_-;_-@_-"/>
    <numFmt numFmtId="237" formatCode="_-* #,##0.00000000_-;\-* #,##0.00000000_-;_-* &quot;-&quot;??_-;_-@_-"/>
    <numFmt numFmtId="238" formatCode="_-* #,##0.000000000_-;\-* #,##0.000000000_-;_-* &quot;-&quot;??_-;_-@_-"/>
    <numFmt numFmtId="239" formatCode="0.0000000"/>
    <numFmt numFmtId="240" formatCode="0.000000"/>
    <numFmt numFmtId="241" formatCode="[Red]\-#,##0.00"/>
    <numFmt numFmtId="242" formatCode="#,###.00\);[Red]\(#,##0\)"/>
    <numFmt numFmtId="243" formatCode="\t&quot;฿&quot;#,##0_);[Red]\(#,##0.00\)"/>
    <numFmt numFmtId="244" formatCode="#,###.00;[Red]\(#,###.00\)"/>
    <numFmt numFmtId="245" formatCode="#,##0.000;[Red]\-#,##0.000"/>
    <numFmt numFmtId="246" formatCode="#,##0.00;[Red]#,##0.00"/>
    <numFmt numFmtId="247" formatCode="#,##0.000_ ;[Red]\-#,##0.000\ "/>
    <numFmt numFmtId="248" formatCode="#,##0.0000_ ;[Red]\-#,##0.0000\ "/>
    <numFmt numFmtId="249" formatCode="#,##0.00000_ ;[Red]\-#,##0.00000\ "/>
    <numFmt numFmtId="250" formatCode="#,##0.000000_ ;[Red]\-#,##0.000000\ "/>
    <numFmt numFmtId="251" formatCode="#,##0.0000000_ ;[Red]\-#,##0.0000000\ "/>
    <numFmt numFmtId="252" formatCode="#,##0.00000000_ ;[Red]\-#,##0.00000000\ "/>
    <numFmt numFmtId="253" formatCode="#,##0.000000000_ ;[Red]\-#,##0.000000000\ "/>
    <numFmt numFmtId="254" formatCode="#,##0.0000000000_ ;[Red]\-#,##0.0000000000\ "/>
    <numFmt numFmtId="255" formatCode="#,##0.00000000000_ ;[Red]\-#,##0.00000000000\ "/>
  </numFmts>
  <fonts count="13">
    <font>
      <sz val="14"/>
      <name val="Cordia New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8"/>
      <name val="FreesiaUPC"/>
      <family val="2"/>
    </font>
    <font>
      <sz val="14"/>
      <name val="FreesiaUPC"/>
      <family val="2"/>
    </font>
    <font>
      <sz val="14"/>
      <color indexed="53"/>
      <name val="FreesiaUPC"/>
      <family val="2"/>
    </font>
    <font>
      <b/>
      <sz val="14"/>
      <name val="FreesiaUPC"/>
      <family val="2"/>
    </font>
    <font>
      <b/>
      <sz val="14"/>
      <color indexed="53"/>
      <name val="FreesiaUPC"/>
      <family val="2"/>
    </font>
    <font>
      <sz val="15"/>
      <name val="FreesiaUPC"/>
      <family val="2"/>
    </font>
    <font>
      <sz val="15"/>
      <color indexed="53"/>
      <name val="FreesiaUPC"/>
      <family val="2"/>
    </font>
    <font>
      <b/>
      <sz val="16"/>
      <name val="FreesiaUPC"/>
      <family val="2"/>
    </font>
    <font>
      <b/>
      <sz val="15"/>
      <name val="FreesiaUPC"/>
      <family val="2"/>
    </font>
    <font>
      <b/>
      <sz val="15"/>
      <color indexed="53"/>
      <name val="FreesiaUPC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43" fontId="4" fillId="0" borderId="0" xfId="15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6" xfId="0" applyFont="1" applyBorder="1" applyAlignment="1" quotePrefix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201" fontId="6" fillId="0" borderId="9" xfId="15" applyNumberFormat="1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43" fontId="6" fillId="0" borderId="10" xfId="15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12" xfId="0" applyFont="1" applyFill="1" applyBorder="1" applyAlignment="1" quotePrefix="1">
      <alignment horizontal="right"/>
    </xf>
    <xf numFmtId="0" fontId="4" fillId="0" borderId="13" xfId="0" applyFont="1" applyFill="1" applyBorder="1" applyAlignment="1">
      <alignment/>
    </xf>
    <xf numFmtId="201" fontId="8" fillId="0" borderId="14" xfId="15" applyNumberFormat="1" applyFont="1" applyFill="1" applyBorder="1" applyAlignment="1">
      <alignment/>
    </xf>
    <xf numFmtId="43" fontId="9" fillId="0" borderId="14" xfId="15" applyNumberFormat="1" applyFont="1" applyFill="1" applyBorder="1" applyAlignment="1">
      <alignment/>
    </xf>
    <xf numFmtId="43" fontId="8" fillId="0" borderId="14" xfId="15" applyFont="1" applyFill="1" applyBorder="1" applyAlignment="1">
      <alignment/>
    </xf>
    <xf numFmtId="2" fontId="8" fillId="0" borderId="14" xfId="0" applyNumberFormat="1" applyFont="1" applyFill="1" applyBorder="1" applyAlignment="1">
      <alignment/>
    </xf>
    <xf numFmtId="215" fontId="8" fillId="0" borderId="14" xfId="15" applyNumberFormat="1" applyFont="1" applyFill="1" applyBorder="1" applyAlignment="1">
      <alignment/>
    </xf>
    <xf numFmtId="215" fontId="8" fillId="0" borderId="15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6" xfId="0" applyFont="1" applyFill="1" applyBorder="1" applyAlignment="1" quotePrefix="1">
      <alignment horizontal="right"/>
    </xf>
    <xf numFmtId="0" fontId="4" fillId="0" borderId="17" xfId="0" applyFont="1" applyFill="1" applyBorder="1" applyAlignment="1">
      <alignment/>
    </xf>
    <xf numFmtId="201" fontId="8" fillId="0" borderId="18" xfId="15" applyNumberFormat="1" applyFont="1" applyFill="1" applyBorder="1" applyAlignment="1">
      <alignment/>
    </xf>
    <xf numFmtId="43" fontId="9" fillId="0" borderId="18" xfId="15" applyNumberFormat="1" applyFont="1" applyFill="1" applyBorder="1" applyAlignment="1">
      <alignment/>
    </xf>
    <xf numFmtId="43" fontId="8" fillId="0" borderId="18" xfId="15" applyFont="1" applyFill="1" applyBorder="1" applyAlignment="1">
      <alignment/>
    </xf>
    <xf numFmtId="2" fontId="8" fillId="0" borderId="18" xfId="0" applyNumberFormat="1" applyFont="1" applyFill="1" applyBorder="1" applyAlignment="1">
      <alignment/>
    </xf>
    <xf numFmtId="215" fontId="8" fillId="0" borderId="18" xfId="15" applyNumberFormat="1" applyFont="1" applyFill="1" applyBorder="1" applyAlignment="1">
      <alignment/>
    </xf>
    <xf numFmtId="215" fontId="8" fillId="0" borderId="19" xfId="0" applyNumberFormat="1" applyFont="1" applyFill="1" applyBorder="1" applyAlignment="1">
      <alignment/>
    </xf>
    <xf numFmtId="0" fontId="4" fillId="0" borderId="20" xfId="0" applyFont="1" applyFill="1" applyBorder="1" applyAlignment="1" quotePrefix="1">
      <alignment horizontal="right"/>
    </xf>
    <xf numFmtId="0" fontId="4" fillId="0" borderId="21" xfId="0" applyFont="1" applyFill="1" applyBorder="1" applyAlignment="1">
      <alignment/>
    </xf>
    <xf numFmtId="201" fontId="8" fillId="0" borderId="22" xfId="15" applyNumberFormat="1" applyFont="1" applyFill="1" applyBorder="1" applyAlignment="1">
      <alignment/>
    </xf>
    <xf numFmtId="43" fontId="9" fillId="0" borderId="22" xfId="15" applyNumberFormat="1" applyFont="1" applyFill="1" applyBorder="1" applyAlignment="1">
      <alignment/>
    </xf>
    <xf numFmtId="43" fontId="8" fillId="0" borderId="22" xfId="15" applyFont="1" applyFill="1" applyBorder="1" applyAlignment="1">
      <alignment/>
    </xf>
    <xf numFmtId="2" fontId="8" fillId="0" borderId="22" xfId="0" applyNumberFormat="1" applyFont="1" applyFill="1" applyBorder="1" applyAlignment="1">
      <alignment/>
    </xf>
    <xf numFmtId="215" fontId="8" fillId="0" borderId="22" xfId="15" applyNumberFormat="1" applyFont="1" applyFill="1" applyBorder="1" applyAlignment="1">
      <alignment/>
    </xf>
    <xf numFmtId="215" fontId="8" fillId="0" borderId="23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201" fontId="11" fillId="0" borderId="9" xfId="15" applyNumberFormat="1" applyFont="1" applyFill="1" applyBorder="1" applyAlignment="1">
      <alignment/>
    </xf>
    <xf numFmtId="43" fontId="12" fillId="0" borderId="9" xfId="15" applyFont="1" applyFill="1" applyBorder="1" applyAlignment="1">
      <alignment/>
    </xf>
    <xf numFmtId="43" fontId="11" fillId="0" borderId="9" xfId="15" applyFont="1" applyFill="1" applyBorder="1" applyAlignment="1">
      <alignment/>
    </xf>
    <xf numFmtId="43" fontId="11" fillId="0" borderId="11" xfId="15" applyFont="1" applyFill="1" applyBorder="1" applyAlignment="1">
      <alignment/>
    </xf>
    <xf numFmtId="215" fontId="4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2" fontId="4" fillId="0" borderId="0" xfId="15" applyNumberFormat="1" applyFont="1" applyAlignment="1">
      <alignment/>
    </xf>
    <xf numFmtId="201" fontId="4" fillId="0" borderId="0" xfId="15" applyNumberFormat="1" applyFont="1" applyAlignment="1">
      <alignment/>
    </xf>
    <xf numFmtId="43" fontId="5" fillId="0" borderId="0" xfId="15" applyFont="1" applyAlignment="1">
      <alignment/>
    </xf>
    <xf numFmtId="2" fontId="4" fillId="0" borderId="0" xfId="0" applyNumberFormat="1" applyFont="1" applyAlignment="1">
      <alignment/>
    </xf>
    <xf numFmtId="43" fontId="4" fillId="0" borderId="0" xfId="15" applyNumberFormat="1" applyFont="1" applyAlignment="1">
      <alignment/>
    </xf>
    <xf numFmtId="43" fontId="4" fillId="0" borderId="0" xfId="0" applyNumberFormat="1" applyFont="1" applyAlignment="1">
      <alignment/>
    </xf>
    <xf numFmtId="17" fontId="7" fillId="0" borderId="6" xfId="0" applyNumberFormat="1" applyFont="1" applyBorder="1" applyAlignment="1" quotePrefix="1">
      <alignment horizontal="center"/>
    </xf>
    <xf numFmtId="246" fontId="4" fillId="0" borderId="0" xfId="0" applyNumberFormat="1" applyFont="1" applyFill="1" applyAlignment="1">
      <alignment/>
    </xf>
    <xf numFmtId="0" fontId="6" fillId="0" borderId="6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5" xfId="0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17" fontId="6" fillId="0" borderId="6" xfId="0" applyNumberFormat="1" applyFont="1" applyBorder="1" applyAlignment="1" quotePrefix="1">
      <alignment horizontal="center"/>
    </xf>
    <xf numFmtId="0" fontId="0" fillId="0" borderId="30" xfId="0" applyBorder="1" applyAlignment="1">
      <alignment horizontal="center"/>
    </xf>
    <xf numFmtId="17" fontId="6" fillId="0" borderId="6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zoomScale="75" zoomScaleNormal="75" workbookViewId="0" topLeftCell="A6">
      <selection activeCell="B27" sqref="B27"/>
    </sheetView>
  </sheetViews>
  <sheetFormatPr defaultColWidth="9.140625" defaultRowHeight="21.75"/>
  <cols>
    <col min="1" max="1" width="4.00390625" style="2" customWidth="1"/>
    <col min="2" max="2" width="50.8515625" style="1" customWidth="1"/>
    <col min="3" max="3" width="8.8515625" style="1" customWidth="1"/>
    <col min="4" max="4" width="13.7109375" style="1" customWidth="1"/>
    <col min="5" max="5" width="9.421875" style="1" customWidth="1"/>
    <col min="6" max="6" width="20.00390625" style="3" hidden="1" customWidth="1"/>
    <col min="7" max="7" width="17.28125" style="4" customWidth="1"/>
    <col min="8" max="8" width="10.8515625" style="1" customWidth="1"/>
    <col min="9" max="9" width="20.00390625" style="3" hidden="1" customWidth="1"/>
    <col min="10" max="10" width="15.421875" style="4" customWidth="1"/>
    <col min="11" max="11" width="11.28125" style="1" customWidth="1"/>
    <col min="12" max="12" width="15.421875" style="1" customWidth="1"/>
    <col min="13" max="13" width="10.8515625" style="1" customWidth="1"/>
    <col min="14" max="16384" width="9.140625" style="1" customWidth="1"/>
  </cols>
  <sheetData>
    <row r="1" spans="1:13" ht="26.2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ht="24" customHeight="1">
      <c r="A2" s="61" t="s">
        <v>59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ht="21" thickBot="1"/>
    <row r="4" spans="1:13" ht="21.75" customHeight="1">
      <c r="A4" s="5"/>
      <c r="B4" s="6"/>
      <c r="C4" s="7" t="s">
        <v>1</v>
      </c>
      <c r="D4" s="7" t="s">
        <v>1</v>
      </c>
      <c r="E4" s="7" t="s">
        <v>1</v>
      </c>
      <c r="F4" s="8" t="s">
        <v>2</v>
      </c>
      <c r="G4" s="62" t="s">
        <v>2</v>
      </c>
      <c r="H4" s="63"/>
      <c r="I4" s="8" t="s">
        <v>2</v>
      </c>
      <c r="J4" s="62" t="s">
        <v>2</v>
      </c>
      <c r="K4" s="63"/>
      <c r="L4" s="62" t="s">
        <v>2</v>
      </c>
      <c r="M4" s="64"/>
    </row>
    <row r="5" spans="1:13" ht="21.75" customHeight="1">
      <c r="A5" s="67" t="s">
        <v>3</v>
      </c>
      <c r="B5" s="68"/>
      <c r="C5" s="9" t="s">
        <v>4</v>
      </c>
      <c r="D5" s="9" t="s">
        <v>5</v>
      </c>
      <c r="E5" s="9" t="s">
        <v>6</v>
      </c>
      <c r="F5" s="10" t="s">
        <v>7</v>
      </c>
      <c r="G5" s="69" t="s">
        <v>10</v>
      </c>
      <c r="H5" s="70"/>
      <c r="I5" s="10" t="s">
        <v>9</v>
      </c>
      <c r="J5" s="69" t="s">
        <v>7</v>
      </c>
      <c r="K5" s="70"/>
      <c r="L5" s="59" t="s">
        <v>11</v>
      </c>
      <c r="M5" s="60"/>
    </row>
    <row r="6" spans="1:13" ht="22.5" customHeight="1" thickBot="1">
      <c r="A6" s="11"/>
      <c r="B6" s="12"/>
      <c r="C6" s="13" t="s">
        <v>12</v>
      </c>
      <c r="D6" s="14" t="s">
        <v>13</v>
      </c>
      <c r="E6" s="13" t="s">
        <v>13</v>
      </c>
      <c r="F6" s="15"/>
      <c r="G6" s="16" t="s">
        <v>14</v>
      </c>
      <c r="H6" s="17" t="s">
        <v>15</v>
      </c>
      <c r="I6" s="15"/>
      <c r="J6" s="16" t="s">
        <v>14</v>
      </c>
      <c r="K6" s="17" t="s">
        <v>15</v>
      </c>
      <c r="L6" s="17" t="s">
        <v>14</v>
      </c>
      <c r="M6" s="18" t="s">
        <v>15</v>
      </c>
    </row>
    <row r="7" spans="1:13" s="27" customFormat="1" ht="21">
      <c r="A7" s="19" t="s">
        <v>16</v>
      </c>
      <c r="B7" s="20" t="s">
        <v>17</v>
      </c>
      <c r="C7" s="21">
        <v>89</v>
      </c>
      <c r="D7" s="21">
        <v>154492</v>
      </c>
      <c r="E7" s="21">
        <v>735</v>
      </c>
      <c r="F7" s="22">
        <v>34258666.1</v>
      </c>
      <c r="G7" s="23">
        <f aca="true" t="shared" si="0" ref="G7:G25">F7/1000</f>
        <v>34258.6661</v>
      </c>
      <c r="H7" s="24">
        <f aca="true" t="shared" si="1" ref="H7:H25">G7*100/$G$26</f>
        <v>13.993263637610479</v>
      </c>
      <c r="I7" s="22">
        <v>33889668.52</v>
      </c>
      <c r="J7" s="23">
        <f aca="true" t="shared" si="2" ref="J7:J25">I7/1000</f>
        <v>33889.66852000001</v>
      </c>
      <c r="K7" s="24">
        <f>J7*100/J26</f>
        <v>14.004046374992335</v>
      </c>
      <c r="L7" s="25">
        <f aca="true" t="shared" si="3" ref="L7:L25">G7-J7</f>
        <v>368.99757999999565</v>
      </c>
      <c r="M7" s="26">
        <f aca="true" t="shared" si="4" ref="M7:M23">L7*100/J7</f>
        <v>1.0888202691691466</v>
      </c>
    </row>
    <row r="8" spans="1:13" s="27" customFormat="1" ht="21">
      <c r="A8" s="28" t="s">
        <v>18</v>
      </c>
      <c r="B8" s="29" t="s">
        <v>19</v>
      </c>
      <c r="C8" s="30">
        <v>26</v>
      </c>
      <c r="D8" s="30">
        <v>61323</v>
      </c>
      <c r="E8" s="30">
        <v>98</v>
      </c>
      <c r="F8" s="31">
        <v>32667263.12</v>
      </c>
      <c r="G8" s="32">
        <f t="shared" si="0"/>
        <v>32667.26312</v>
      </c>
      <c r="H8" s="33">
        <f t="shared" si="1"/>
        <v>13.343240621891868</v>
      </c>
      <c r="I8" s="31">
        <v>32391767.31</v>
      </c>
      <c r="J8" s="32">
        <f t="shared" si="2"/>
        <v>32391.76731</v>
      </c>
      <c r="K8" s="33">
        <f>J8*100/J26</f>
        <v>13.385076673426271</v>
      </c>
      <c r="L8" s="34">
        <f t="shared" si="3"/>
        <v>275.49581000000035</v>
      </c>
      <c r="M8" s="35">
        <f t="shared" si="4"/>
        <v>0.8505118209927038</v>
      </c>
    </row>
    <row r="9" spans="1:13" s="27" customFormat="1" ht="21">
      <c r="A9" s="28" t="s">
        <v>20</v>
      </c>
      <c r="B9" s="29" t="s">
        <v>21</v>
      </c>
      <c r="C9" s="30">
        <v>61</v>
      </c>
      <c r="D9" s="30">
        <v>223552</v>
      </c>
      <c r="E9" s="30">
        <v>1204</v>
      </c>
      <c r="F9" s="31">
        <v>31742843.33</v>
      </c>
      <c r="G9" s="32">
        <f t="shared" si="0"/>
        <v>31742.84333</v>
      </c>
      <c r="H9" s="33">
        <f t="shared" si="1"/>
        <v>12.96565295413108</v>
      </c>
      <c r="I9" s="31">
        <v>31286777.21</v>
      </c>
      <c r="J9" s="32">
        <f t="shared" si="2"/>
        <v>31286.77721</v>
      </c>
      <c r="K9" s="33">
        <f>J9*100/J26</f>
        <v>12.928467527332815</v>
      </c>
      <c r="L9" s="34">
        <f t="shared" si="3"/>
        <v>456.0661199999995</v>
      </c>
      <c r="M9" s="35">
        <f t="shared" si="4"/>
        <v>1.4576960641834018</v>
      </c>
    </row>
    <row r="10" spans="1:13" s="27" customFormat="1" ht="21">
      <c r="A10" s="28" t="s">
        <v>22</v>
      </c>
      <c r="B10" s="29" t="s">
        <v>23</v>
      </c>
      <c r="C10" s="30">
        <v>37</v>
      </c>
      <c r="D10" s="30">
        <v>99518</v>
      </c>
      <c r="E10" s="30">
        <v>316</v>
      </c>
      <c r="F10" s="31">
        <v>27759073.91</v>
      </c>
      <c r="G10" s="32">
        <f t="shared" si="0"/>
        <v>27759.07391</v>
      </c>
      <c r="H10" s="33">
        <f t="shared" si="1"/>
        <v>11.338446115347868</v>
      </c>
      <c r="I10" s="31">
        <v>27615247.23</v>
      </c>
      <c r="J10" s="32">
        <f t="shared" si="2"/>
        <v>27615.24723</v>
      </c>
      <c r="K10" s="33">
        <f>J10*100/J26</f>
        <v>11.41130084047805</v>
      </c>
      <c r="L10" s="34">
        <f t="shared" si="3"/>
        <v>143.8266799999983</v>
      </c>
      <c r="M10" s="35">
        <f t="shared" si="4"/>
        <v>0.5208234378714932</v>
      </c>
    </row>
    <row r="11" spans="1:13" s="27" customFormat="1" ht="21">
      <c r="A11" s="28" t="s">
        <v>24</v>
      </c>
      <c r="B11" s="29" t="s">
        <v>25</v>
      </c>
      <c r="C11" s="30">
        <v>41</v>
      </c>
      <c r="D11" s="30">
        <v>72994</v>
      </c>
      <c r="E11" s="30">
        <v>565</v>
      </c>
      <c r="F11" s="31">
        <v>26781119.14</v>
      </c>
      <c r="G11" s="32">
        <f t="shared" si="0"/>
        <v>26781.11914</v>
      </c>
      <c r="H11" s="33">
        <f t="shared" si="1"/>
        <v>10.938991598282806</v>
      </c>
      <c r="I11" s="31">
        <v>26513918.91</v>
      </c>
      <c r="J11" s="32">
        <f t="shared" si="2"/>
        <v>26513.91891</v>
      </c>
      <c r="K11" s="33">
        <f>J11*100/J26</f>
        <v>10.956204832139386</v>
      </c>
      <c r="L11" s="34">
        <f t="shared" si="3"/>
        <v>267.20022999999856</v>
      </c>
      <c r="M11" s="35">
        <f t="shared" si="4"/>
        <v>1.007773429899196</v>
      </c>
    </row>
    <row r="12" spans="1:13" s="27" customFormat="1" ht="21">
      <c r="A12" s="28" t="s">
        <v>26</v>
      </c>
      <c r="B12" s="29" t="s">
        <v>27</v>
      </c>
      <c r="C12" s="30">
        <v>46</v>
      </c>
      <c r="D12" s="30">
        <v>113537</v>
      </c>
      <c r="E12" s="30">
        <v>442</v>
      </c>
      <c r="F12" s="31">
        <v>25850522.98</v>
      </c>
      <c r="G12" s="32">
        <f t="shared" si="0"/>
        <v>25850.52298</v>
      </c>
      <c r="H12" s="33">
        <f t="shared" si="1"/>
        <v>10.558881136041897</v>
      </c>
      <c r="I12" s="31">
        <v>25562938.98</v>
      </c>
      <c r="J12" s="32">
        <f t="shared" si="2"/>
        <v>25562.93898</v>
      </c>
      <c r="K12" s="33">
        <f>J12*100/J26</f>
        <v>10.56323648446884</v>
      </c>
      <c r="L12" s="34">
        <f t="shared" si="3"/>
        <v>287.58400000000256</v>
      </c>
      <c r="M12" s="35">
        <f t="shared" si="4"/>
        <v>1.1250036634089817</v>
      </c>
    </row>
    <row r="13" spans="1:13" s="27" customFormat="1" ht="21">
      <c r="A13" s="28" t="s">
        <v>28</v>
      </c>
      <c r="B13" s="29" t="s">
        <v>29</v>
      </c>
      <c r="C13" s="30">
        <v>40</v>
      </c>
      <c r="D13" s="30">
        <v>113716</v>
      </c>
      <c r="E13" s="30">
        <v>382</v>
      </c>
      <c r="F13" s="31">
        <v>15640458.59</v>
      </c>
      <c r="G13" s="32">
        <f t="shared" si="0"/>
        <v>15640.45859</v>
      </c>
      <c r="H13" s="33">
        <f t="shared" si="1"/>
        <v>6.388487509237829</v>
      </c>
      <c r="I13" s="31">
        <v>15427998.86</v>
      </c>
      <c r="J13" s="32">
        <f t="shared" si="2"/>
        <v>15427.99886</v>
      </c>
      <c r="K13" s="33">
        <f>J13*100/J26</f>
        <v>6.37522941191544</v>
      </c>
      <c r="L13" s="34">
        <f t="shared" si="3"/>
        <v>212.4597300000005</v>
      </c>
      <c r="M13" s="35">
        <f t="shared" si="4"/>
        <v>1.3771049111939102</v>
      </c>
    </row>
    <row r="14" spans="1:13" s="27" customFormat="1" ht="21">
      <c r="A14" s="28" t="s">
        <v>30</v>
      </c>
      <c r="B14" s="29" t="s">
        <v>31</v>
      </c>
      <c r="C14" s="30">
        <v>98</v>
      </c>
      <c r="D14" s="30">
        <v>88251</v>
      </c>
      <c r="E14" s="30">
        <v>276</v>
      </c>
      <c r="F14" s="31">
        <v>11888288.05</v>
      </c>
      <c r="G14" s="32">
        <f t="shared" si="0"/>
        <v>11888.288050000001</v>
      </c>
      <c r="H14" s="33">
        <f t="shared" si="1"/>
        <v>4.855879338615119</v>
      </c>
      <c r="I14" s="31">
        <v>11700512.02</v>
      </c>
      <c r="J14" s="32">
        <f t="shared" si="2"/>
        <v>11700.51202</v>
      </c>
      <c r="K14" s="33">
        <f>J14*100/J26</f>
        <v>4.83493997123449</v>
      </c>
      <c r="L14" s="34">
        <f t="shared" si="3"/>
        <v>187.7760300000009</v>
      </c>
      <c r="M14" s="35">
        <f t="shared" si="4"/>
        <v>1.604853101120962</v>
      </c>
    </row>
    <row r="15" spans="1:13" s="27" customFormat="1" ht="21">
      <c r="A15" s="28" t="s">
        <v>32</v>
      </c>
      <c r="B15" s="29" t="s">
        <v>33</v>
      </c>
      <c r="C15" s="30">
        <v>29</v>
      </c>
      <c r="D15" s="30">
        <v>90349</v>
      </c>
      <c r="E15" s="30">
        <v>381</v>
      </c>
      <c r="F15" s="31">
        <v>11808059.14</v>
      </c>
      <c r="G15" s="32">
        <f t="shared" si="0"/>
        <v>11808.059140000001</v>
      </c>
      <c r="H15" s="33">
        <f t="shared" si="1"/>
        <v>4.823109110909489</v>
      </c>
      <c r="I15" s="31">
        <v>11563953.12</v>
      </c>
      <c r="J15" s="32">
        <f t="shared" si="2"/>
        <v>11563.953119999998</v>
      </c>
      <c r="K15" s="33">
        <f>J15*100/J26</f>
        <v>4.778510467729923</v>
      </c>
      <c r="L15" s="34">
        <f t="shared" si="3"/>
        <v>244.1060200000029</v>
      </c>
      <c r="M15" s="35">
        <f t="shared" si="4"/>
        <v>2.1109219093755973</v>
      </c>
    </row>
    <row r="16" spans="1:13" s="27" customFormat="1" ht="21">
      <c r="A16" s="28" t="s">
        <v>34</v>
      </c>
      <c r="B16" s="29" t="s">
        <v>35</v>
      </c>
      <c r="C16" s="30">
        <v>11</v>
      </c>
      <c r="D16" s="30">
        <v>16977</v>
      </c>
      <c r="E16" s="30">
        <v>105</v>
      </c>
      <c r="F16" s="31">
        <v>6636472.24</v>
      </c>
      <c r="G16" s="32">
        <f t="shared" si="0"/>
        <v>6636.47224</v>
      </c>
      <c r="H16" s="33">
        <f t="shared" si="1"/>
        <v>2.710727423155666</v>
      </c>
      <c r="I16" s="31">
        <v>6544564.73</v>
      </c>
      <c r="J16" s="32">
        <f t="shared" si="2"/>
        <v>6544.56473</v>
      </c>
      <c r="K16" s="33">
        <f>J16*100/J26</f>
        <v>2.7043754626567575</v>
      </c>
      <c r="L16" s="34">
        <f t="shared" si="3"/>
        <v>91.90751</v>
      </c>
      <c r="M16" s="35">
        <f t="shared" si="4"/>
        <v>1.4043334246309762</v>
      </c>
    </row>
    <row r="17" spans="1:13" s="27" customFormat="1" ht="21">
      <c r="A17" s="28" t="s">
        <v>36</v>
      </c>
      <c r="B17" s="29" t="s">
        <v>37</v>
      </c>
      <c r="C17" s="30">
        <v>3</v>
      </c>
      <c r="D17" s="30">
        <v>10017</v>
      </c>
      <c r="E17" s="30">
        <v>13</v>
      </c>
      <c r="F17" s="31">
        <v>4722934.93</v>
      </c>
      <c r="G17" s="32">
        <f t="shared" si="0"/>
        <v>4722.934929999999</v>
      </c>
      <c r="H17" s="33">
        <f t="shared" si="1"/>
        <v>1.9291257116040892</v>
      </c>
      <c r="I17" s="31">
        <v>4688123.41</v>
      </c>
      <c r="J17" s="32">
        <f t="shared" si="2"/>
        <v>4688.12341</v>
      </c>
      <c r="K17" s="33">
        <f>J17*100/J26</f>
        <v>1.9372481500249028</v>
      </c>
      <c r="L17" s="34">
        <f t="shared" si="3"/>
        <v>34.81151999999929</v>
      </c>
      <c r="M17" s="35">
        <f t="shared" si="4"/>
        <v>0.7425470056045153</v>
      </c>
    </row>
    <row r="18" spans="1:13" s="27" customFormat="1" ht="21">
      <c r="A18" s="28" t="s">
        <v>38</v>
      </c>
      <c r="B18" s="29" t="s">
        <v>39</v>
      </c>
      <c r="C18" s="30">
        <v>2</v>
      </c>
      <c r="D18" s="30">
        <v>1218</v>
      </c>
      <c r="E18" s="30">
        <v>4</v>
      </c>
      <c r="F18" s="31">
        <v>4219195.31</v>
      </c>
      <c r="G18" s="32">
        <f t="shared" si="0"/>
        <v>4219.195309999999</v>
      </c>
      <c r="H18" s="33">
        <f t="shared" si="1"/>
        <v>1.7233686839721893</v>
      </c>
      <c r="I18" s="31">
        <v>4142545.15</v>
      </c>
      <c r="J18" s="32">
        <f t="shared" si="2"/>
        <v>4142.54515</v>
      </c>
      <c r="K18" s="33">
        <f>J18*100/J26</f>
        <v>1.7118017650973343</v>
      </c>
      <c r="L18" s="34">
        <f t="shared" si="3"/>
        <v>76.65015999999923</v>
      </c>
      <c r="M18" s="35">
        <f t="shared" si="4"/>
        <v>1.8503156205792768</v>
      </c>
    </row>
    <row r="19" spans="1:13" s="27" customFormat="1" ht="21">
      <c r="A19" s="28" t="s">
        <v>40</v>
      </c>
      <c r="B19" s="29" t="s">
        <v>41</v>
      </c>
      <c r="C19" s="30">
        <v>33</v>
      </c>
      <c r="D19" s="30">
        <v>28206</v>
      </c>
      <c r="E19" s="30">
        <v>202</v>
      </c>
      <c r="F19" s="31">
        <v>3441211.37981</v>
      </c>
      <c r="G19" s="32">
        <f t="shared" si="0"/>
        <v>3441.21137981</v>
      </c>
      <c r="H19" s="33">
        <f t="shared" si="1"/>
        <v>1.4055940744997848</v>
      </c>
      <c r="I19" s="31">
        <v>3405603.39045</v>
      </c>
      <c r="J19" s="32">
        <f t="shared" si="2"/>
        <v>3405.60339045</v>
      </c>
      <c r="K19" s="33">
        <f>J19*100/J26</f>
        <v>1.4072792652588895</v>
      </c>
      <c r="L19" s="34">
        <f t="shared" si="3"/>
        <v>35.60798935999992</v>
      </c>
      <c r="M19" s="35">
        <f t="shared" si="4"/>
        <v>1.0455706457144105</v>
      </c>
    </row>
    <row r="20" spans="1:13" s="27" customFormat="1" ht="21">
      <c r="A20" s="28" t="s">
        <v>42</v>
      </c>
      <c r="B20" s="29" t="s">
        <v>43</v>
      </c>
      <c r="C20" s="30">
        <v>44</v>
      </c>
      <c r="D20" s="30">
        <v>36104</v>
      </c>
      <c r="E20" s="30">
        <v>260</v>
      </c>
      <c r="F20" s="31">
        <v>3205938.85</v>
      </c>
      <c r="G20" s="32">
        <f t="shared" si="0"/>
        <v>3205.93885</v>
      </c>
      <c r="H20" s="33">
        <f t="shared" si="1"/>
        <v>1.3094948706747154</v>
      </c>
      <c r="I20" s="31">
        <v>3146454.99</v>
      </c>
      <c r="J20" s="32">
        <f t="shared" si="2"/>
        <v>3146.45499</v>
      </c>
      <c r="K20" s="33">
        <f>J20*100/J26</f>
        <v>1.3001927584739337</v>
      </c>
      <c r="L20" s="34">
        <f t="shared" si="3"/>
        <v>59.48385999999982</v>
      </c>
      <c r="M20" s="35">
        <f t="shared" si="4"/>
        <v>1.890504081229518</v>
      </c>
    </row>
    <row r="21" spans="1:13" s="27" customFormat="1" ht="21">
      <c r="A21" s="28" t="s">
        <v>44</v>
      </c>
      <c r="B21" s="29" t="s">
        <v>45</v>
      </c>
      <c r="C21" s="30">
        <v>10</v>
      </c>
      <c r="D21" s="30">
        <v>166590</v>
      </c>
      <c r="E21" s="30">
        <v>54</v>
      </c>
      <c r="F21" s="31">
        <v>2605042.24</v>
      </c>
      <c r="G21" s="32">
        <f t="shared" si="0"/>
        <v>2605.04224</v>
      </c>
      <c r="H21" s="33">
        <f t="shared" si="1"/>
        <v>1.0640531871563834</v>
      </c>
      <c r="I21" s="31">
        <v>2556589.7</v>
      </c>
      <c r="J21" s="32">
        <f t="shared" si="2"/>
        <v>2556.5897</v>
      </c>
      <c r="K21" s="33">
        <f>J21*100/J26</f>
        <v>1.0564458811244735</v>
      </c>
      <c r="L21" s="34">
        <f t="shared" si="3"/>
        <v>48.452540000000226</v>
      </c>
      <c r="M21" s="35">
        <f t="shared" si="4"/>
        <v>1.8952020341785867</v>
      </c>
    </row>
    <row r="22" spans="1:13" s="27" customFormat="1" ht="21">
      <c r="A22" s="28" t="s">
        <v>46</v>
      </c>
      <c r="B22" s="29" t="s">
        <v>47</v>
      </c>
      <c r="C22" s="30">
        <v>23</v>
      </c>
      <c r="D22" s="30">
        <v>13555</v>
      </c>
      <c r="E22" s="30">
        <v>128</v>
      </c>
      <c r="F22" s="31">
        <v>1472512.51</v>
      </c>
      <c r="G22" s="32">
        <f t="shared" si="0"/>
        <v>1472.51251</v>
      </c>
      <c r="H22" s="33">
        <f t="shared" si="1"/>
        <v>0.6014611223321837</v>
      </c>
      <c r="I22" s="31">
        <v>1452500.1</v>
      </c>
      <c r="J22" s="32">
        <f t="shared" si="2"/>
        <v>1452.5001000000002</v>
      </c>
      <c r="K22" s="33">
        <f>J22*100/J26</f>
        <v>0.60020884382734</v>
      </c>
      <c r="L22" s="34">
        <f t="shared" si="3"/>
        <v>20.012409999999818</v>
      </c>
      <c r="M22" s="35">
        <f t="shared" si="4"/>
        <v>1.377790610823353</v>
      </c>
    </row>
    <row r="23" spans="1:13" s="27" customFormat="1" ht="21">
      <c r="A23" s="28" t="s">
        <v>48</v>
      </c>
      <c r="B23" s="29" t="s">
        <v>49</v>
      </c>
      <c r="C23" s="30">
        <v>1</v>
      </c>
      <c r="D23" s="30">
        <v>7868</v>
      </c>
      <c r="E23" s="30">
        <v>1</v>
      </c>
      <c r="F23" s="31">
        <v>122957</v>
      </c>
      <c r="G23" s="32">
        <f t="shared" si="0"/>
        <v>122.957</v>
      </c>
      <c r="H23" s="33">
        <f t="shared" si="1"/>
        <v>0.05022290453654503</v>
      </c>
      <c r="I23" s="31">
        <v>109953</v>
      </c>
      <c r="J23" s="32">
        <f t="shared" si="2"/>
        <v>109.953</v>
      </c>
      <c r="K23" s="33">
        <f>J23*100/J26</f>
        <v>0.045435289818807935</v>
      </c>
      <c r="L23" s="34">
        <f t="shared" si="3"/>
        <v>13.00399999999999</v>
      </c>
      <c r="M23" s="35">
        <f t="shared" si="4"/>
        <v>11.826871481451157</v>
      </c>
    </row>
    <row r="24" spans="1:13" s="27" customFormat="1" ht="21">
      <c r="A24" s="28" t="s">
        <v>50</v>
      </c>
      <c r="B24" s="29" t="s">
        <v>51</v>
      </c>
      <c r="C24" s="30">
        <v>0</v>
      </c>
      <c r="D24" s="30">
        <v>0</v>
      </c>
      <c r="E24" s="30">
        <v>0</v>
      </c>
      <c r="F24" s="31">
        <v>0</v>
      </c>
      <c r="G24" s="32">
        <f t="shared" si="0"/>
        <v>0</v>
      </c>
      <c r="H24" s="33">
        <f t="shared" si="1"/>
        <v>0</v>
      </c>
      <c r="I24" s="31">
        <v>0</v>
      </c>
      <c r="J24" s="32">
        <f t="shared" si="2"/>
        <v>0</v>
      </c>
      <c r="K24" s="33">
        <f>J24*100/J26</f>
        <v>0</v>
      </c>
      <c r="L24" s="34">
        <f t="shared" si="3"/>
        <v>0</v>
      </c>
      <c r="M24" s="35">
        <v>0</v>
      </c>
    </row>
    <row r="25" spans="1:13" s="44" customFormat="1" ht="21">
      <c r="A25" s="36" t="s">
        <v>52</v>
      </c>
      <c r="B25" s="37" t="s">
        <v>53</v>
      </c>
      <c r="C25" s="38">
        <v>0</v>
      </c>
      <c r="D25" s="38">
        <v>0</v>
      </c>
      <c r="E25" s="38">
        <v>0</v>
      </c>
      <c r="F25" s="39">
        <v>0</v>
      </c>
      <c r="G25" s="40">
        <f t="shared" si="0"/>
        <v>0</v>
      </c>
      <c r="H25" s="41">
        <f t="shared" si="1"/>
        <v>0</v>
      </c>
      <c r="I25" s="39">
        <v>0</v>
      </c>
      <c r="J25" s="40">
        <f t="shared" si="2"/>
        <v>0</v>
      </c>
      <c r="K25" s="41">
        <f>J25*100/J26</f>
        <v>0</v>
      </c>
      <c r="L25" s="42">
        <f t="shared" si="3"/>
        <v>0</v>
      </c>
      <c r="M25" s="43">
        <v>0</v>
      </c>
    </row>
    <row r="26" spans="1:14" s="27" customFormat="1" ht="23.25" customHeight="1" thickBot="1">
      <c r="A26" s="65" t="s">
        <v>54</v>
      </c>
      <c r="B26" s="66"/>
      <c r="C26" s="45">
        <f aca="true" t="shared" si="5" ref="C26:L26">SUM(C7:C25)</f>
        <v>594</v>
      </c>
      <c r="D26" s="45">
        <f t="shared" si="5"/>
        <v>1298267</v>
      </c>
      <c r="E26" s="45">
        <f t="shared" si="5"/>
        <v>5166</v>
      </c>
      <c r="F26" s="46">
        <f t="shared" si="5"/>
        <v>244822558.81981003</v>
      </c>
      <c r="G26" s="47">
        <f t="shared" si="5"/>
        <v>244822.55881981002</v>
      </c>
      <c r="H26" s="47">
        <f t="shared" si="5"/>
        <v>99.99999999999999</v>
      </c>
      <c r="I26" s="46">
        <f t="shared" si="5"/>
        <v>241999116.63044998</v>
      </c>
      <c r="J26" s="47">
        <f t="shared" si="5"/>
        <v>241999.11663045004</v>
      </c>
      <c r="K26" s="47">
        <f t="shared" si="5"/>
        <v>100.00000000000001</v>
      </c>
      <c r="L26" s="47">
        <f t="shared" si="5"/>
        <v>2823.4421893599974</v>
      </c>
      <c r="M26" s="48">
        <f>L26*100/J26</f>
        <v>1.1667159073442386</v>
      </c>
      <c r="N26" s="49"/>
    </row>
    <row r="27" ht="6" customHeight="1"/>
    <row r="28" spans="2:10" ht="21">
      <c r="B28" s="50" t="s">
        <v>55</v>
      </c>
      <c r="J28" s="51"/>
    </row>
    <row r="29" spans="2:13" ht="21">
      <c r="B29" s="50" t="s">
        <v>56</v>
      </c>
      <c r="D29" s="52"/>
      <c r="F29" s="53"/>
      <c r="G29" s="54"/>
      <c r="I29" s="53"/>
      <c r="J29" s="55"/>
      <c r="K29" s="56"/>
      <c r="L29" s="4"/>
      <c r="M29" s="54"/>
    </row>
    <row r="30" ht="21">
      <c r="B30" s="50" t="s">
        <v>60</v>
      </c>
    </row>
  </sheetData>
  <mergeCells count="10">
    <mergeCell ref="A26:B26"/>
    <mergeCell ref="A5:B5"/>
    <mergeCell ref="G5:H5"/>
    <mergeCell ref="J5:K5"/>
    <mergeCell ref="L5:M5"/>
    <mergeCell ref="A1:M1"/>
    <mergeCell ref="A2:M2"/>
    <mergeCell ref="G4:H4"/>
    <mergeCell ref="J4:K4"/>
    <mergeCell ref="L4:M4"/>
  </mergeCells>
  <printOptions/>
  <pageMargins left="0.984251968503937" right="0.1968503937007874" top="0.7874015748031497" bottom="0.1968503937007874" header="0.5118110236220472" footer="0.5118110236220472"/>
  <pageSetup horizontalDpi="600" verticalDpi="600" orientation="landscape" paperSize="9" scale="91" r:id="rId1"/>
  <colBreaks count="1" manualBreakCount="1">
    <brk id="12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N30"/>
  <sheetViews>
    <sheetView zoomScale="75" zoomScaleNormal="75" zoomScaleSheetLayoutView="75" workbookViewId="0" topLeftCell="A1">
      <selection activeCell="A2" sqref="A2:M2"/>
    </sheetView>
  </sheetViews>
  <sheetFormatPr defaultColWidth="9.140625" defaultRowHeight="21.75"/>
  <cols>
    <col min="1" max="1" width="4.00390625" style="2" customWidth="1"/>
    <col min="2" max="2" width="50.8515625" style="1" customWidth="1"/>
    <col min="3" max="3" width="8.8515625" style="1" customWidth="1"/>
    <col min="4" max="4" width="13.7109375" style="1" customWidth="1"/>
    <col min="5" max="5" width="9.421875" style="1" bestFit="1" customWidth="1"/>
    <col min="6" max="6" width="20.00390625" style="3" hidden="1" customWidth="1"/>
    <col min="7" max="7" width="17.28125" style="4" bestFit="1" customWidth="1"/>
    <col min="8" max="8" width="10.8515625" style="1" bestFit="1" customWidth="1"/>
    <col min="9" max="9" width="20.00390625" style="3" hidden="1" customWidth="1"/>
    <col min="10" max="10" width="15.421875" style="4" bestFit="1" customWidth="1"/>
    <col min="11" max="11" width="11.28125" style="1" customWidth="1"/>
    <col min="12" max="12" width="15.421875" style="1" bestFit="1" customWidth="1"/>
    <col min="13" max="13" width="10.8515625" style="1" customWidth="1"/>
    <col min="14" max="16384" width="9.140625" style="1" customWidth="1"/>
  </cols>
  <sheetData>
    <row r="1" spans="1:13" ht="26.2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ht="24" customHeight="1">
      <c r="A2" s="61" t="s">
        <v>86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ht="21" thickBot="1"/>
    <row r="4" spans="1:13" ht="21.75" customHeight="1">
      <c r="A4" s="5"/>
      <c r="B4" s="6"/>
      <c r="C4" s="7" t="s">
        <v>1</v>
      </c>
      <c r="D4" s="7" t="s">
        <v>1</v>
      </c>
      <c r="E4" s="7" t="s">
        <v>1</v>
      </c>
      <c r="F4" s="8" t="s">
        <v>2</v>
      </c>
      <c r="G4" s="62" t="s">
        <v>2</v>
      </c>
      <c r="H4" s="63"/>
      <c r="I4" s="8" t="s">
        <v>2</v>
      </c>
      <c r="J4" s="62" t="s">
        <v>2</v>
      </c>
      <c r="K4" s="63"/>
      <c r="L4" s="62" t="s">
        <v>2</v>
      </c>
      <c r="M4" s="64"/>
    </row>
    <row r="5" spans="1:13" ht="21.75" customHeight="1">
      <c r="A5" s="67" t="s">
        <v>3</v>
      </c>
      <c r="B5" s="68"/>
      <c r="C5" s="9" t="s">
        <v>4</v>
      </c>
      <c r="D5" s="9" t="s">
        <v>5</v>
      </c>
      <c r="E5" s="9" t="s">
        <v>6</v>
      </c>
      <c r="F5" s="10" t="s">
        <v>85</v>
      </c>
      <c r="G5" s="69" t="str">
        <f>F5</f>
        <v>กันยายน 2546</v>
      </c>
      <c r="H5" s="70"/>
      <c r="I5" s="10" t="s">
        <v>82</v>
      </c>
      <c r="J5" s="69" t="str">
        <f>I5</f>
        <v>สิงหาคม 2546</v>
      </c>
      <c r="K5" s="70"/>
      <c r="L5" s="59" t="s">
        <v>11</v>
      </c>
      <c r="M5" s="60"/>
    </row>
    <row r="6" spans="1:13" ht="22.5" customHeight="1" thickBot="1">
      <c r="A6" s="11"/>
      <c r="B6" s="12"/>
      <c r="C6" s="13" t="s">
        <v>12</v>
      </c>
      <c r="D6" s="14" t="s">
        <v>13</v>
      </c>
      <c r="E6" s="13" t="s">
        <v>13</v>
      </c>
      <c r="F6" s="15"/>
      <c r="G6" s="16" t="s">
        <v>14</v>
      </c>
      <c r="H6" s="17" t="s">
        <v>15</v>
      </c>
      <c r="I6" s="15"/>
      <c r="J6" s="16" t="s">
        <v>14</v>
      </c>
      <c r="K6" s="17" t="s">
        <v>15</v>
      </c>
      <c r="L6" s="17" t="s">
        <v>14</v>
      </c>
      <c r="M6" s="18" t="s">
        <v>15</v>
      </c>
    </row>
    <row r="7" spans="1:13" s="27" customFormat="1" ht="21">
      <c r="A7" s="19" t="s">
        <v>16</v>
      </c>
      <c r="B7" s="20" t="s">
        <v>19</v>
      </c>
      <c r="C7" s="21">
        <v>28</v>
      </c>
      <c r="D7" s="21">
        <v>85971</v>
      </c>
      <c r="E7" s="21">
        <v>132</v>
      </c>
      <c r="F7" s="22">
        <v>43182422.05973</v>
      </c>
      <c r="G7" s="23">
        <v>43182.42205973</v>
      </c>
      <c r="H7" s="24">
        <v>15.911124851218853</v>
      </c>
      <c r="I7" s="22">
        <v>42694304.89</v>
      </c>
      <c r="J7" s="23">
        <v>42694.30489</v>
      </c>
      <c r="K7" s="24">
        <v>15.883613441652475</v>
      </c>
      <c r="L7" s="25">
        <v>488.1171697300015</v>
      </c>
      <c r="M7" s="26">
        <v>1.1432840304757599</v>
      </c>
    </row>
    <row r="8" spans="1:13" s="27" customFormat="1" ht="21">
      <c r="A8" s="28" t="s">
        <v>18</v>
      </c>
      <c r="B8" s="29" t="s">
        <v>21</v>
      </c>
      <c r="C8" s="30">
        <v>58</v>
      </c>
      <c r="D8" s="30">
        <v>237216</v>
      </c>
      <c r="E8" s="30">
        <v>1319</v>
      </c>
      <c r="F8" s="31">
        <v>34954214.85736</v>
      </c>
      <c r="G8" s="32">
        <v>34954.21485736</v>
      </c>
      <c r="H8" s="33">
        <v>12.879334927126163</v>
      </c>
      <c r="I8" s="31">
        <v>34742189.14</v>
      </c>
      <c r="J8" s="32">
        <v>34742.18914</v>
      </c>
      <c r="K8" s="33">
        <v>12.925178284042948</v>
      </c>
      <c r="L8" s="34">
        <v>212.02571735999663</v>
      </c>
      <c r="M8" s="35">
        <v>0.6102831243753819</v>
      </c>
    </row>
    <row r="9" spans="1:13" s="27" customFormat="1" ht="21">
      <c r="A9" s="28" t="s">
        <v>20</v>
      </c>
      <c r="B9" s="29" t="s">
        <v>23</v>
      </c>
      <c r="C9" s="30">
        <v>38</v>
      </c>
      <c r="D9" s="30">
        <v>105075</v>
      </c>
      <c r="E9" s="30">
        <v>340</v>
      </c>
      <c r="F9" s="31">
        <v>32981428.078259997</v>
      </c>
      <c r="G9" s="32">
        <v>32981.428078259996</v>
      </c>
      <c r="H9" s="33">
        <v>12.152435988857338</v>
      </c>
      <c r="I9" s="31">
        <v>32749442.89</v>
      </c>
      <c r="J9" s="32">
        <v>32749.442890000002</v>
      </c>
      <c r="K9" s="33">
        <v>12.183814507214807</v>
      </c>
      <c r="L9" s="34">
        <v>231.98518825999417</v>
      </c>
      <c r="M9" s="35">
        <v>0.7083637698485263</v>
      </c>
    </row>
    <row r="10" spans="1:13" s="27" customFormat="1" ht="21">
      <c r="A10" s="28" t="s">
        <v>22</v>
      </c>
      <c r="B10" s="29" t="s">
        <v>17</v>
      </c>
      <c r="C10" s="30">
        <v>86</v>
      </c>
      <c r="D10" s="30">
        <v>161078</v>
      </c>
      <c r="E10" s="30">
        <v>807</v>
      </c>
      <c r="F10" s="31">
        <v>31565935.21918</v>
      </c>
      <c r="G10" s="32">
        <v>31565.93521918</v>
      </c>
      <c r="H10" s="33">
        <v>11.63087924116778</v>
      </c>
      <c r="I10" s="31">
        <v>30427584.7</v>
      </c>
      <c r="J10" s="32">
        <v>30427.5847</v>
      </c>
      <c r="K10" s="33">
        <v>11.320010820720476</v>
      </c>
      <c r="L10" s="34">
        <v>1138.3505191799995</v>
      </c>
      <c r="M10" s="35">
        <v>3.7411793620937632</v>
      </c>
    </row>
    <row r="11" spans="1:13" s="27" customFormat="1" ht="21">
      <c r="A11" s="28" t="s">
        <v>24</v>
      </c>
      <c r="B11" s="29" t="s">
        <v>25</v>
      </c>
      <c r="C11" s="30">
        <v>40</v>
      </c>
      <c r="D11" s="30">
        <v>108243</v>
      </c>
      <c r="E11" s="30">
        <v>615</v>
      </c>
      <c r="F11" s="31">
        <v>30852144.84037</v>
      </c>
      <c r="G11" s="32">
        <v>30852.144840369998</v>
      </c>
      <c r="H11" s="33">
        <v>11.367873895633076</v>
      </c>
      <c r="I11" s="31">
        <v>30253295.49</v>
      </c>
      <c r="J11" s="32">
        <v>30253.295489999997</v>
      </c>
      <c r="K11" s="33">
        <v>11.255169796939352</v>
      </c>
      <c r="L11" s="34">
        <v>598.849350370001</v>
      </c>
      <c r="M11" s="35">
        <v>1.9794516288909625</v>
      </c>
    </row>
    <row r="12" spans="1:13" s="27" customFormat="1" ht="21">
      <c r="A12" s="28" t="s">
        <v>26</v>
      </c>
      <c r="B12" s="29" t="s">
        <v>27</v>
      </c>
      <c r="C12" s="30">
        <v>43</v>
      </c>
      <c r="D12" s="30">
        <v>86075</v>
      </c>
      <c r="E12" s="30">
        <v>457</v>
      </c>
      <c r="F12" s="31">
        <v>26021913.376709998</v>
      </c>
      <c r="G12" s="32">
        <v>26021.91337671</v>
      </c>
      <c r="H12" s="33">
        <v>9.588112311804483</v>
      </c>
      <c r="I12" s="31">
        <v>25865290.08</v>
      </c>
      <c r="J12" s="32">
        <v>25865.29008</v>
      </c>
      <c r="K12" s="33">
        <v>9.622694882734942</v>
      </c>
      <c r="L12" s="34">
        <v>156.62329671000043</v>
      </c>
      <c r="M12" s="35">
        <v>0.6055346614152507</v>
      </c>
    </row>
    <row r="13" spans="1:13" s="27" customFormat="1" ht="21">
      <c r="A13" s="28" t="s">
        <v>28</v>
      </c>
      <c r="B13" s="29" t="s">
        <v>29</v>
      </c>
      <c r="C13" s="30">
        <v>39</v>
      </c>
      <c r="D13" s="30">
        <v>119741</v>
      </c>
      <c r="E13" s="30">
        <v>405</v>
      </c>
      <c r="F13" s="31">
        <v>16857711.98859</v>
      </c>
      <c r="G13" s="32">
        <v>16857.71198859</v>
      </c>
      <c r="H13" s="33">
        <v>6.21144316049097</v>
      </c>
      <c r="I13" s="31">
        <v>17429831.8</v>
      </c>
      <c r="J13" s="32">
        <v>17429.8318</v>
      </c>
      <c r="K13" s="33">
        <v>6.484441224128377</v>
      </c>
      <c r="L13" s="34">
        <v>-572.1198114100007</v>
      </c>
      <c r="M13" s="35">
        <v>-3.2824172830514677</v>
      </c>
    </row>
    <row r="14" spans="1:13" s="27" customFormat="1" ht="21">
      <c r="A14" s="28" t="s">
        <v>30</v>
      </c>
      <c r="B14" s="29" t="s">
        <v>31</v>
      </c>
      <c r="C14" s="30">
        <v>94</v>
      </c>
      <c r="D14" s="30">
        <v>73221</v>
      </c>
      <c r="E14" s="30">
        <v>286</v>
      </c>
      <c r="F14" s="31">
        <v>12873828.04311</v>
      </c>
      <c r="G14" s="32">
        <v>12873.82804311</v>
      </c>
      <c r="H14" s="33">
        <v>4.7435293236612495</v>
      </c>
      <c r="I14" s="31">
        <v>12870991.9</v>
      </c>
      <c r="J14" s="32">
        <v>12870.9919</v>
      </c>
      <c r="K14" s="33">
        <v>4.7884105497668905</v>
      </c>
      <c r="L14" s="34">
        <v>2.8361431099983747</v>
      </c>
      <c r="M14" s="35">
        <v>0.022035155736508345</v>
      </c>
    </row>
    <row r="15" spans="1:13" s="27" customFormat="1" ht="21">
      <c r="A15" s="28" t="s">
        <v>32</v>
      </c>
      <c r="B15" s="29" t="s">
        <v>33</v>
      </c>
      <c r="C15" s="30">
        <v>28</v>
      </c>
      <c r="D15" s="30">
        <v>86046</v>
      </c>
      <c r="E15" s="30">
        <v>402</v>
      </c>
      <c r="F15" s="31">
        <v>12633572.35583</v>
      </c>
      <c r="G15" s="32">
        <v>12633.572355830001</v>
      </c>
      <c r="H15" s="33">
        <v>4.655003991959386</v>
      </c>
      <c r="I15" s="31">
        <v>12561685.34</v>
      </c>
      <c r="J15" s="32">
        <v>12561.68534</v>
      </c>
      <c r="K15" s="33">
        <v>4.673338859370122</v>
      </c>
      <c r="L15" s="34">
        <v>71.88701583000147</v>
      </c>
      <c r="M15" s="35">
        <v>0.5722720628982215</v>
      </c>
    </row>
    <row r="16" spans="1:13" s="27" customFormat="1" ht="21">
      <c r="A16" s="28" t="s">
        <v>34</v>
      </c>
      <c r="B16" s="29" t="s">
        <v>35</v>
      </c>
      <c r="C16" s="30">
        <v>12</v>
      </c>
      <c r="D16" s="30">
        <v>28451</v>
      </c>
      <c r="E16" s="30">
        <v>129</v>
      </c>
      <c r="F16" s="31">
        <v>7223074.7077</v>
      </c>
      <c r="G16" s="32">
        <v>7223.0747077000005</v>
      </c>
      <c r="H16" s="33">
        <v>2.661435788037277</v>
      </c>
      <c r="I16" s="31">
        <v>7147500.53</v>
      </c>
      <c r="J16" s="32">
        <v>7147.50053</v>
      </c>
      <c r="K16" s="33">
        <v>2.6590931925236037</v>
      </c>
      <c r="L16" s="34">
        <v>75.57417770000029</v>
      </c>
      <c r="M16" s="35">
        <v>1.057351131109329</v>
      </c>
    </row>
    <row r="17" spans="1:13" s="27" customFormat="1" ht="21">
      <c r="A17" s="28" t="s">
        <v>36</v>
      </c>
      <c r="B17" s="29" t="s">
        <v>72</v>
      </c>
      <c r="C17" s="30">
        <v>2</v>
      </c>
      <c r="D17" s="30">
        <v>1203</v>
      </c>
      <c r="E17" s="30">
        <v>5</v>
      </c>
      <c r="F17" s="31">
        <v>5080065.6982700005</v>
      </c>
      <c r="G17" s="32">
        <v>5080.06569827</v>
      </c>
      <c r="H17" s="33">
        <v>1.8718162558312423</v>
      </c>
      <c r="I17" s="31">
        <v>5008023.51</v>
      </c>
      <c r="J17" s="32">
        <v>5008.02351</v>
      </c>
      <c r="K17" s="33">
        <v>1.8631409913920163</v>
      </c>
      <c r="L17" s="34">
        <v>72.04218827000022</v>
      </c>
      <c r="M17" s="35">
        <v>1.4385353448550449</v>
      </c>
    </row>
    <row r="18" spans="1:13" s="27" customFormat="1" ht="21">
      <c r="A18" s="28" t="s">
        <v>38</v>
      </c>
      <c r="B18" s="29" t="s">
        <v>66</v>
      </c>
      <c r="C18" s="30">
        <v>3</v>
      </c>
      <c r="D18" s="30">
        <v>10391</v>
      </c>
      <c r="E18" s="30">
        <v>13</v>
      </c>
      <c r="F18" s="31">
        <v>5028797.294</v>
      </c>
      <c r="G18" s="32">
        <v>5028.797294</v>
      </c>
      <c r="H18" s="33">
        <v>1.8529257457034314</v>
      </c>
      <c r="I18" s="31">
        <v>5034933.18</v>
      </c>
      <c r="J18" s="32">
        <v>5034.93318</v>
      </c>
      <c r="K18" s="33">
        <v>1.8731522281886723</v>
      </c>
      <c r="L18" s="34">
        <v>-6.135886000000028</v>
      </c>
      <c r="M18" s="35">
        <v>-0.12186628462862793</v>
      </c>
    </row>
    <row r="19" spans="1:13" s="27" customFormat="1" ht="21">
      <c r="A19" s="28" t="s">
        <v>40</v>
      </c>
      <c r="B19" s="29" t="s">
        <v>43</v>
      </c>
      <c r="C19" s="30">
        <v>45</v>
      </c>
      <c r="D19" s="30">
        <v>40773</v>
      </c>
      <c r="E19" s="30">
        <v>303</v>
      </c>
      <c r="F19" s="31">
        <v>3599277.8822</v>
      </c>
      <c r="G19" s="32">
        <v>3599.2778822</v>
      </c>
      <c r="H19" s="33">
        <v>1.3262007322956737</v>
      </c>
      <c r="I19" s="31">
        <v>3588438.03</v>
      </c>
      <c r="J19" s="32">
        <v>3588.43803</v>
      </c>
      <c r="K19" s="33">
        <v>1.335010903086398</v>
      </c>
      <c r="L19" s="34">
        <v>10.839852200000223</v>
      </c>
      <c r="M19" s="35">
        <v>0.30207717422948566</v>
      </c>
    </row>
    <row r="20" spans="1:13" s="27" customFormat="1" ht="21">
      <c r="A20" s="28" t="s">
        <v>42</v>
      </c>
      <c r="B20" s="29" t="s">
        <v>41</v>
      </c>
      <c r="C20" s="30">
        <v>31</v>
      </c>
      <c r="D20" s="30">
        <v>29318</v>
      </c>
      <c r="E20" s="30">
        <v>209</v>
      </c>
      <c r="F20" s="31">
        <v>3592465.9</v>
      </c>
      <c r="G20" s="32">
        <v>3592.4658999999997</v>
      </c>
      <c r="H20" s="33">
        <v>1.3236907688869848</v>
      </c>
      <c r="I20" s="31">
        <v>3585761.48531</v>
      </c>
      <c r="J20" s="32">
        <v>3585.76148531</v>
      </c>
      <c r="K20" s="33">
        <v>1.3340151449560151</v>
      </c>
      <c r="L20" s="34">
        <v>6.704414689999794</v>
      </c>
      <c r="M20" s="35">
        <v>0.18697324731346923</v>
      </c>
    </row>
    <row r="21" spans="1:13" s="27" customFormat="1" ht="21">
      <c r="A21" s="28" t="s">
        <v>44</v>
      </c>
      <c r="B21" s="29" t="s">
        <v>45</v>
      </c>
      <c r="C21" s="30">
        <v>10</v>
      </c>
      <c r="D21" s="30">
        <v>174457</v>
      </c>
      <c r="E21" s="30">
        <v>53</v>
      </c>
      <c r="F21" s="31">
        <v>2786231.75936</v>
      </c>
      <c r="G21" s="32">
        <v>2786.23175936</v>
      </c>
      <c r="H21" s="33">
        <v>1.0266233173833537</v>
      </c>
      <c r="I21" s="31">
        <v>2776833.25</v>
      </c>
      <c r="J21" s="32">
        <v>2776.83325</v>
      </c>
      <c r="K21" s="33">
        <v>1.0330686036127084</v>
      </c>
      <c r="L21" s="34">
        <v>9.398509359999935</v>
      </c>
      <c r="M21" s="35">
        <v>0.33846142399799967</v>
      </c>
    </row>
    <row r="22" spans="1:13" s="27" customFormat="1" ht="21">
      <c r="A22" s="28" t="s">
        <v>46</v>
      </c>
      <c r="B22" s="29" t="s">
        <v>47</v>
      </c>
      <c r="C22" s="30">
        <v>24</v>
      </c>
      <c r="D22" s="30">
        <v>15450</v>
      </c>
      <c r="E22" s="30">
        <v>150</v>
      </c>
      <c r="F22" s="31">
        <v>1893079.62</v>
      </c>
      <c r="G22" s="32">
        <v>1893.0796200000002</v>
      </c>
      <c r="H22" s="33">
        <v>0.6975297991727859</v>
      </c>
      <c r="I22" s="31">
        <v>1865096.69</v>
      </c>
      <c r="J22" s="32">
        <v>1865.0966899999999</v>
      </c>
      <c r="K22" s="33">
        <v>0.6938741579606857</v>
      </c>
      <c r="L22" s="34">
        <v>27.98293000000035</v>
      </c>
      <c r="M22" s="35">
        <v>1.5003474163047468</v>
      </c>
    </row>
    <row r="23" spans="1:13" s="27" customFormat="1" ht="21">
      <c r="A23" s="28" t="s">
        <v>48</v>
      </c>
      <c r="B23" s="29" t="s">
        <v>49</v>
      </c>
      <c r="C23" s="30">
        <v>1</v>
      </c>
      <c r="D23" s="30">
        <v>9306</v>
      </c>
      <c r="E23" s="30">
        <v>1</v>
      </c>
      <c r="F23" s="31">
        <v>204399.59168</v>
      </c>
      <c r="G23" s="32">
        <v>204.39959168000001</v>
      </c>
      <c r="H23" s="33">
        <v>0.07531368708916206</v>
      </c>
      <c r="I23" s="31">
        <v>193458</v>
      </c>
      <c r="J23" s="32">
        <v>193.458</v>
      </c>
      <c r="K23" s="33">
        <v>0.07197241170952823</v>
      </c>
      <c r="L23" s="34">
        <v>10.941591680000016</v>
      </c>
      <c r="M23" s="35">
        <v>5.655796958512966</v>
      </c>
    </row>
    <row r="24" spans="1:13" s="27" customFormat="1" ht="21">
      <c r="A24" s="28" t="s">
        <v>50</v>
      </c>
      <c r="B24" s="29" t="s">
        <v>53</v>
      </c>
      <c r="C24" s="30">
        <v>1</v>
      </c>
      <c r="D24" s="30">
        <v>410</v>
      </c>
      <c r="E24" s="30">
        <v>1</v>
      </c>
      <c r="F24" s="31">
        <v>67106.36772</v>
      </c>
      <c r="G24" s="32">
        <v>67.10636772</v>
      </c>
      <c r="H24" s="33">
        <v>0.02472621368083119</v>
      </c>
      <c r="I24" s="31">
        <v>0</v>
      </c>
      <c r="J24" s="32">
        <v>0</v>
      </c>
      <c r="K24" s="33">
        <v>0</v>
      </c>
      <c r="L24" s="34">
        <v>67.10636772</v>
      </c>
      <c r="M24" s="35">
        <v>0</v>
      </c>
    </row>
    <row r="25" spans="1:13" s="44" customFormat="1" ht="21">
      <c r="A25" s="36" t="s">
        <v>52</v>
      </c>
      <c r="B25" s="37" t="s">
        <v>51</v>
      </c>
      <c r="C25" s="38">
        <v>0</v>
      </c>
      <c r="D25" s="38">
        <v>0</v>
      </c>
      <c r="E25" s="38">
        <v>0</v>
      </c>
      <c r="F25" s="39">
        <v>0</v>
      </c>
      <c r="G25" s="40">
        <v>0</v>
      </c>
      <c r="H25" s="41">
        <v>0</v>
      </c>
      <c r="I25" s="39">
        <v>0</v>
      </c>
      <c r="J25" s="40">
        <v>0</v>
      </c>
      <c r="K25" s="41">
        <v>0</v>
      </c>
      <c r="L25" s="42">
        <v>0</v>
      </c>
      <c r="M25" s="43">
        <v>0</v>
      </c>
    </row>
    <row r="26" spans="1:14" s="27" customFormat="1" ht="23.25" customHeight="1" thickBot="1">
      <c r="A26" s="65" t="s">
        <v>54</v>
      </c>
      <c r="B26" s="66"/>
      <c r="C26" s="45">
        <f aca="true" t="shared" si="0" ref="C26:L26">SUM(C7:C25)</f>
        <v>583</v>
      </c>
      <c r="D26" s="45">
        <f t="shared" si="0"/>
        <v>1372425</v>
      </c>
      <c r="E26" s="45">
        <f t="shared" si="0"/>
        <v>5627</v>
      </c>
      <c r="F26" s="46">
        <f t="shared" si="0"/>
        <v>271397669.64007</v>
      </c>
      <c r="G26" s="47">
        <f t="shared" si="0"/>
        <v>271397.6696400699</v>
      </c>
      <c r="H26" s="47">
        <f t="shared" si="0"/>
        <v>100.00000000000007</v>
      </c>
      <c r="I26" s="46">
        <f t="shared" si="0"/>
        <v>268794660.90531003</v>
      </c>
      <c r="J26" s="47">
        <f t="shared" si="0"/>
        <v>268794.66090530995</v>
      </c>
      <c r="K26" s="47">
        <f t="shared" si="0"/>
        <v>100.00000000000001</v>
      </c>
      <c r="L26" s="47">
        <f t="shared" si="0"/>
        <v>2603.008734759993</v>
      </c>
      <c r="M26" s="48">
        <f>L26*100/J26</f>
        <v>0.968400460780347</v>
      </c>
      <c r="N26" s="49"/>
    </row>
    <row r="27" ht="6" customHeight="1"/>
    <row r="28" spans="2:10" ht="21">
      <c r="B28" s="50" t="s">
        <v>55</v>
      </c>
      <c r="J28" s="51"/>
    </row>
    <row r="29" spans="2:13" ht="21">
      <c r="B29" s="50" t="s">
        <v>56</v>
      </c>
      <c r="D29" s="52"/>
      <c r="F29" s="53"/>
      <c r="G29" s="54"/>
      <c r="I29" s="53"/>
      <c r="J29" s="55"/>
      <c r="K29" s="56"/>
      <c r="L29" s="4"/>
      <c r="M29" s="54"/>
    </row>
    <row r="30" ht="21">
      <c r="B30" s="50" t="s">
        <v>87</v>
      </c>
    </row>
  </sheetData>
  <mergeCells count="10">
    <mergeCell ref="A2:M2"/>
    <mergeCell ref="A1:M1"/>
    <mergeCell ref="A5:B5"/>
    <mergeCell ref="A26:B26"/>
    <mergeCell ref="L5:M5"/>
    <mergeCell ref="L4:M4"/>
    <mergeCell ref="G4:H4"/>
    <mergeCell ref="G5:H5"/>
    <mergeCell ref="J5:K5"/>
    <mergeCell ref="J4:K4"/>
  </mergeCells>
  <printOptions horizontalCentered="1"/>
  <pageMargins left="0.1968503937007874" right="0.2362204724409449" top="0.2362204724409449" bottom="0.1968503937007874" header="0.1968503937007874" footer="0.1968503937007874"/>
  <pageSetup horizontalDpi="600" verticalDpi="600" orientation="landscape" paperSize="9" scale="90" r:id="rId1"/>
  <colBreaks count="1" manualBreakCount="1">
    <brk id="13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N30"/>
  <sheetViews>
    <sheetView zoomScale="75" zoomScaleNormal="75" zoomScaleSheetLayoutView="75" workbookViewId="0" topLeftCell="A1">
      <selection activeCell="A2" sqref="A2:M2"/>
    </sheetView>
  </sheetViews>
  <sheetFormatPr defaultColWidth="9.140625" defaultRowHeight="21.75"/>
  <cols>
    <col min="1" max="1" width="4.00390625" style="2" customWidth="1"/>
    <col min="2" max="2" width="50.8515625" style="1" customWidth="1"/>
    <col min="3" max="3" width="8.8515625" style="1" customWidth="1"/>
    <col min="4" max="4" width="13.7109375" style="1" customWidth="1"/>
    <col min="5" max="5" width="9.421875" style="1" bestFit="1" customWidth="1"/>
    <col min="6" max="6" width="20.00390625" style="3" hidden="1" customWidth="1"/>
    <col min="7" max="7" width="17.28125" style="4" bestFit="1" customWidth="1"/>
    <col min="8" max="8" width="10.8515625" style="1" bestFit="1" customWidth="1"/>
    <col min="9" max="9" width="20.00390625" style="3" hidden="1" customWidth="1"/>
    <col min="10" max="10" width="15.421875" style="4" bestFit="1" customWidth="1"/>
    <col min="11" max="11" width="11.28125" style="1" customWidth="1"/>
    <col min="12" max="12" width="15.421875" style="1" bestFit="1" customWidth="1"/>
    <col min="13" max="13" width="10.8515625" style="1" customWidth="1"/>
    <col min="14" max="16384" width="9.140625" style="1" customWidth="1"/>
  </cols>
  <sheetData>
    <row r="1" spans="1:13" ht="26.2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ht="24" customHeight="1">
      <c r="A2" s="61" t="s">
        <v>89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ht="21" thickBot="1"/>
    <row r="4" spans="1:13" ht="21.75" customHeight="1">
      <c r="A4" s="5"/>
      <c r="B4" s="6"/>
      <c r="C4" s="7" t="s">
        <v>1</v>
      </c>
      <c r="D4" s="7" t="s">
        <v>1</v>
      </c>
      <c r="E4" s="7" t="s">
        <v>1</v>
      </c>
      <c r="F4" s="8" t="s">
        <v>2</v>
      </c>
      <c r="G4" s="62" t="s">
        <v>2</v>
      </c>
      <c r="H4" s="63"/>
      <c r="I4" s="8" t="s">
        <v>2</v>
      </c>
      <c r="J4" s="62" t="s">
        <v>2</v>
      </c>
      <c r="K4" s="63"/>
      <c r="L4" s="62" t="s">
        <v>2</v>
      </c>
      <c r="M4" s="64"/>
    </row>
    <row r="5" spans="1:13" ht="21.75" customHeight="1">
      <c r="A5" s="67" t="s">
        <v>3</v>
      </c>
      <c r="B5" s="68"/>
      <c r="C5" s="9" t="s">
        <v>4</v>
      </c>
      <c r="D5" s="9" t="s">
        <v>5</v>
      </c>
      <c r="E5" s="9" t="s">
        <v>6</v>
      </c>
      <c r="F5" s="10" t="s">
        <v>88</v>
      </c>
      <c r="G5" s="69" t="str">
        <f>F5</f>
        <v>ตุลาคม 2546</v>
      </c>
      <c r="H5" s="70"/>
      <c r="I5" s="10" t="s">
        <v>85</v>
      </c>
      <c r="J5" s="69" t="str">
        <f>I5</f>
        <v>กันยายน 2546</v>
      </c>
      <c r="K5" s="70"/>
      <c r="L5" s="59" t="s">
        <v>11</v>
      </c>
      <c r="M5" s="60"/>
    </row>
    <row r="6" spans="1:13" ht="22.5" customHeight="1" thickBot="1">
      <c r="A6" s="11"/>
      <c r="B6" s="12"/>
      <c r="C6" s="13" t="s">
        <v>12</v>
      </c>
      <c r="D6" s="14" t="s">
        <v>13</v>
      </c>
      <c r="E6" s="13" t="s">
        <v>13</v>
      </c>
      <c r="F6" s="15"/>
      <c r="G6" s="16" t="s">
        <v>14</v>
      </c>
      <c r="H6" s="17" t="s">
        <v>15</v>
      </c>
      <c r="I6" s="15"/>
      <c r="J6" s="16" t="s">
        <v>14</v>
      </c>
      <c r="K6" s="17" t="s">
        <v>15</v>
      </c>
      <c r="L6" s="17" t="s">
        <v>14</v>
      </c>
      <c r="M6" s="18" t="s">
        <v>15</v>
      </c>
    </row>
    <row r="7" spans="1:13" s="27" customFormat="1" ht="21">
      <c r="A7" s="19" t="s">
        <v>16</v>
      </c>
      <c r="B7" s="20" t="s">
        <v>19</v>
      </c>
      <c r="C7" s="21">
        <v>28</v>
      </c>
      <c r="D7" s="21">
        <v>85760</v>
      </c>
      <c r="E7" s="21">
        <v>133</v>
      </c>
      <c r="F7" s="22">
        <v>42759444.42325</v>
      </c>
      <c r="G7" s="23">
        <f aca="true" t="shared" si="0" ref="G7:G25">F7/1000</f>
        <v>42759.444423249995</v>
      </c>
      <c r="H7" s="24">
        <f aca="true" t="shared" si="1" ref="H7:H25">G7*100/$G$26</f>
        <v>15.776501432238407</v>
      </c>
      <c r="I7" s="22">
        <v>43182422.05973</v>
      </c>
      <c r="J7" s="23">
        <f aca="true" t="shared" si="2" ref="J7:J25">I7/1000</f>
        <v>43182.42205973</v>
      </c>
      <c r="K7" s="24">
        <f>J7*100/J26</f>
        <v>15.911124851218853</v>
      </c>
      <c r="L7" s="25">
        <f aca="true" t="shared" si="3" ref="L7:L25">G7-J7</f>
        <v>-422.97763648000546</v>
      </c>
      <c r="M7" s="26">
        <f aca="true" t="shared" si="4" ref="M7:M24">L7*100/J7</f>
        <v>-0.9795134601179667</v>
      </c>
    </row>
    <row r="8" spans="1:13" s="27" customFormat="1" ht="21">
      <c r="A8" s="28" t="s">
        <v>18</v>
      </c>
      <c r="B8" s="29" t="s">
        <v>21</v>
      </c>
      <c r="C8" s="30">
        <v>58</v>
      </c>
      <c r="D8" s="30">
        <v>240264</v>
      </c>
      <c r="E8" s="30">
        <v>1335</v>
      </c>
      <c r="F8" s="31">
        <v>35123628.95377</v>
      </c>
      <c r="G8" s="32">
        <f t="shared" si="0"/>
        <v>35123.62895377</v>
      </c>
      <c r="H8" s="33">
        <f t="shared" si="1"/>
        <v>12.959195096399837</v>
      </c>
      <c r="I8" s="31">
        <v>34954214.85736</v>
      </c>
      <c r="J8" s="32">
        <f t="shared" si="2"/>
        <v>34954.21485736</v>
      </c>
      <c r="K8" s="33">
        <f>J8*100/J26</f>
        <v>12.879334927126163</v>
      </c>
      <c r="L8" s="34">
        <f t="shared" si="3"/>
        <v>169.41409641000064</v>
      </c>
      <c r="M8" s="35">
        <f t="shared" si="4"/>
        <v>0.48467430065684514</v>
      </c>
    </row>
    <row r="9" spans="1:13" s="27" customFormat="1" ht="21">
      <c r="A9" s="28" t="s">
        <v>20</v>
      </c>
      <c r="B9" s="29" t="s">
        <v>23</v>
      </c>
      <c r="C9" s="30">
        <v>37</v>
      </c>
      <c r="D9" s="30">
        <v>104707</v>
      </c>
      <c r="E9" s="30">
        <v>339</v>
      </c>
      <c r="F9" s="31">
        <v>32702864.95104</v>
      </c>
      <c r="G9" s="32">
        <f t="shared" si="0"/>
        <v>32702.86495104</v>
      </c>
      <c r="H9" s="33">
        <f t="shared" si="1"/>
        <v>12.066031322377205</v>
      </c>
      <c r="I9" s="31">
        <v>32981428.078259997</v>
      </c>
      <c r="J9" s="32">
        <f t="shared" si="2"/>
        <v>32981.428078259996</v>
      </c>
      <c r="K9" s="33">
        <f>J9*100/J26</f>
        <v>12.152435988857338</v>
      </c>
      <c r="L9" s="34">
        <f t="shared" si="3"/>
        <v>-278.5631272199971</v>
      </c>
      <c r="M9" s="35">
        <f t="shared" si="4"/>
        <v>-0.8446060205731798</v>
      </c>
    </row>
    <row r="10" spans="1:13" s="27" customFormat="1" ht="21">
      <c r="A10" s="28" t="s">
        <v>22</v>
      </c>
      <c r="B10" s="29" t="s">
        <v>17</v>
      </c>
      <c r="C10" s="30">
        <v>86</v>
      </c>
      <c r="D10" s="30">
        <v>163722</v>
      </c>
      <c r="E10" s="30">
        <v>843</v>
      </c>
      <c r="F10" s="31">
        <v>31609115.04301</v>
      </c>
      <c r="G10" s="32">
        <f t="shared" si="0"/>
        <v>31609.11504301</v>
      </c>
      <c r="H10" s="33">
        <f t="shared" si="1"/>
        <v>11.66248194929032</v>
      </c>
      <c r="I10" s="31">
        <v>31565935.21918</v>
      </c>
      <c r="J10" s="32">
        <f t="shared" si="2"/>
        <v>31565.93521918</v>
      </c>
      <c r="K10" s="33">
        <f>J10*100/J26</f>
        <v>11.63087924116778</v>
      </c>
      <c r="L10" s="34">
        <f t="shared" si="3"/>
        <v>43.179823829999805</v>
      </c>
      <c r="M10" s="35">
        <f t="shared" si="4"/>
        <v>0.13679247432454658</v>
      </c>
    </row>
    <row r="11" spans="1:13" s="27" customFormat="1" ht="21">
      <c r="A11" s="28" t="s">
        <v>24</v>
      </c>
      <c r="B11" s="29" t="s">
        <v>25</v>
      </c>
      <c r="C11" s="30">
        <v>41</v>
      </c>
      <c r="D11" s="30">
        <v>110213</v>
      </c>
      <c r="E11" s="30">
        <v>627</v>
      </c>
      <c r="F11" s="31">
        <v>31544911.1408</v>
      </c>
      <c r="G11" s="32">
        <f t="shared" si="0"/>
        <v>31544.9111408</v>
      </c>
      <c r="H11" s="33">
        <f t="shared" si="1"/>
        <v>11.638793312339262</v>
      </c>
      <c r="I11" s="31">
        <v>30852144.84037</v>
      </c>
      <c r="J11" s="32">
        <f t="shared" si="2"/>
        <v>30852.144840369998</v>
      </c>
      <c r="K11" s="33">
        <f>J11*100/J26</f>
        <v>11.367873895633076</v>
      </c>
      <c r="L11" s="34">
        <f t="shared" si="3"/>
        <v>692.7663004300011</v>
      </c>
      <c r="M11" s="35">
        <f t="shared" si="4"/>
        <v>2.2454396736901003</v>
      </c>
    </row>
    <row r="12" spans="1:13" s="27" customFormat="1" ht="21">
      <c r="A12" s="28" t="s">
        <v>26</v>
      </c>
      <c r="B12" s="29" t="s">
        <v>27</v>
      </c>
      <c r="C12" s="30">
        <v>43</v>
      </c>
      <c r="D12" s="30">
        <v>85332</v>
      </c>
      <c r="E12" s="30">
        <v>463</v>
      </c>
      <c r="F12" s="31">
        <v>25868306.01634</v>
      </c>
      <c r="G12" s="32">
        <f t="shared" si="0"/>
        <v>25868.30601634</v>
      </c>
      <c r="H12" s="33">
        <f t="shared" si="1"/>
        <v>9.544356163207375</v>
      </c>
      <c r="I12" s="31">
        <v>26021913.376709998</v>
      </c>
      <c r="J12" s="32">
        <f t="shared" si="2"/>
        <v>26021.91337671</v>
      </c>
      <c r="K12" s="33">
        <f>J12*100/J26</f>
        <v>9.588112311804483</v>
      </c>
      <c r="L12" s="34">
        <f t="shared" si="3"/>
        <v>-153.6073603699988</v>
      </c>
      <c r="M12" s="35">
        <f t="shared" si="4"/>
        <v>-0.5903000219325903</v>
      </c>
    </row>
    <row r="13" spans="1:13" s="27" customFormat="1" ht="21">
      <c r="A13" s="28" t="s">
        <v>28</v>
      </c>
      <c r="B13" s="29" t="s">
        <v>29</v>
      </c>
      <c r="C13" s="30">
        <v>39</v>
      </c>
      <c r="D13" s="30">
        <v>136351</v>
      </c>
      <c r="E13" s="30">
        <v>411</v>
      </c>
      <c r="F13" s="31">
        <v>16654760.31408</v>
      </c>
      <c r="G13" s="32">
        <f t="shared" si="0"/>
        <v>16654.76031408</v>
      </c>
      <c r="H13" s="33">
        <f t="shared" si="1"/>
        <v>6.144931336053581</v>
      </c>
      <c r="I13" s="31">
        <v>16857711.98859</v>
      </c>
      <c r="J13" s="32">
        <f t="shared" si="2"/>
        <v>16857.71198859</v>
      </c>
      <c r="K13" s="33">
        <f>J13*100/J26</f>
        <v>6.21144316049097</v>
      </c>
      <c r="L13" s="34">
        <f t="shared" si="3"/>
        <v>-202.95167451000088</v>
      </c>
      <c r="M13" s="35">
        <f t="shared" si="4"/>
        <v>-1.2039099650496285</v>
      </c>
    </row>
    <row r="14" spans="1:13" s="27" customFormat="1" ht="21">
      <c r="A14" s="28" t="s">
        <v>30</v>
      </c>
      <c r="B14" s="29" t="s">
        <v>31</v>
      </c>
      <c r="C14" s="30">
        <v>93</v>
      </c>
      <c r="D14" s="30">
        <v>73928</v>
      </c>
      <c r="E14" s="30">
        <v>290</v>
      </c>
      <c r="F14" s="31">
        <v>13047680.00446</v>
      </c>
      <c r="G14" s="32">
        <f t="shared" si="0"/>
        <v>13047.680004459999</v>
      </c>
      <c r="H14" s="33">
        <f t="shared" si="1"/>
        <v>4.814064940605837</v>
      </c>
      <c r="I14" s="31">
        <v>12873828.04311</v>
      </c>
      <c r="J14" s="32">
        <f t="shared" si="2"/>
        <v>12873.82804311</v>
      </c>
      <c r="K14" s="33">
        <f>J14*100/J26</f>
        <v>4.7435293236612495</v>
      </c>
      <c r="L14" s="34">
        <f t="shared" si="3"/>
        <v>173.85196134999933</v>
      </c>
      <c r="M14" s="35">
        <f t="shared" si="4"/>
        <v>1.3504294198107138</v>
      </c>
    </row>
    <row r="15" spans="1:13" s="27" customFormat="1" ht="21">
      <c r="A15" s="28" t="s">
        <v>32</v>
      </c>
      <c r="B15" s="29" t="s">
        <v>33</v>
      </c>
      <c r="C15" s="30">
        <v>26</v>
      </c>
      <c r="D15" s="30">
        <v>83523</v>
      </c>
      <c r="E15" s="30">
        <v>384</v>
      </c>
      <c r="F15" s="31">
        <v>12233855.38606</v>
      </c>
      <c r="G15" s="32">
        <f t="shared" si="0"/>
        <v>12233.855386059999</v>
      </c>
      <c r="H15" s="33">
        <f t="shared" si="1"/>
        <v>4.5137966506184855</v>
      </c>
      <c r="I15" s="31">
        <v>12633572.35583</v>
      </c>
      <c r="J15" s="32">
        <f t="shared" si="2"/>
        <v>12633.572355830001</v>
      </c>
      <c r="K15" s="33">
        <f>J15*100/J26</f>
        <v>4.655003991959386</v>
      </c>
      <c r="L15" s="34">
        <f t="shared" si="3"/>
        <v>-399.71696977000283</v>
      </c>
      <c r="M15" s="35">
        <f t="shared" si="4"/>
        <v>-3.1639267066495713</v>
      </c>
    </row>
    <row r="16" spans="1:13" s="27" customFormat="1" ht="21">
      <c r="A16" s="28" t="s">
        <v>34</v>
      </c>
      <c r="B16" s="29" t="s">
        <v>35</v>
      </c>
      <c r="C16" s="30">
        <v>12</v>
      </c>
      <c r="D16" s="30">
        <v>28507</v>
      </c>
      <c r="E16" s="30">
        <v>132</v>
      </c>
      <c r="F16" s="31">
        <v>7171365.16354</v>
      </c>
      <c r="G16" s="32">
        <f t="shared" si="0"/>
        <v>7171.36516354</v>
      </c>
      <c r="H16" s="33">
        <f t="shared" si="1"/>
        <v>2.6459430027621043</v>
      </c>
      <c r="I16" s="31">
        <v>7223074.7077</v>
      </c>
      <c r="J16" s="32">
        <f t="shared" si="2"/>
        <v>7223.0747077000005</v>
      </c>
      <c r="K16" s="33">
        <f>J16*100/J26</f>
        <v>2.661435788037277</v>
      </c>
      <c r="L16" s="34">
        <f t="shared" si="3"/>
        <v>-51.709544160000405</v>
      </c>
      <c r="M16" s="35">
        <f t="shared" si="4"/>
        <v>-0.7158938021903135</v>
      </c>
    </row>
    <row r="17" spans="1:13" s="27" customFormat="1" ht="21">
      <c r="A17" s="28" t="s">
        <v>36</v>
      </c>
      <c r="B17" s="29" t="s">
        <v>72</v>
      </c>
      <c r="C17" s="30">
        <v>2</v>
      </c>
      <c r="D17" s="30">
        <v>1203</v>
      </c>
      <c r="E17" s="30">
        <v>5</v>
      </c>
      <c r="F17" s="31">
        <v>5083321.19922</v>
      </c>
      <c r="G17" s="32">
        <f t="shared" si="0"/>
        <v>5083.3211992199995</v>
      </c>
      <c r="H17" s="33">
        <f t="shared" si="1"/>
        <v>1.8755394337260352</v>
      </c>
      <c r="I17" s="31">
        <v>5080065.6982700005</v>
      </c>
      <c r="J17" s="32">
        <f t="shared" si="2"/>
        <v>5080.06569827</v>
      </c>
      <c r="K17" s="33">
        <f>J17*100/J26</f>
        <v>1.8718162558312423</v>
      </c>
      <c r="L17" s="34">
        <f t="shared" si="3"/>
        <v>3.2555009499992593</v>
      </c>
      <c r="M17" s="35">
        <f t="shared" si="4"/>
        <v>0.06408383559110091</v>
      </c>
    </row>
    <row r="18" spans="1:13" s="27" customFormat="1" ht="21">
      <c r="A18" s="28" t="s">
        <v>38</v>
      </c>
      <c r="B18" s="29" t="s">
        <v>66</v>
      </c>
      <c r="C18" s="30">
        <v>3</v>
      </c>
      <c r="D18" s="30">
        <v>10417</v>
      </c>
      <c r="E18" s="30">
        <v>13</v>
      </c>
      <c r="F18" s="31">
        <v>5024016.46549</v>
      </c>
      <c r="G18" s="32">
        <f t="shared" si="0"/>
        <v>5024.01646549</v>
      </c>
      <c r="H18" s="33">
        <f t="shared" si="1"/>
        <v>1.8536583913212579</v>
      </c>
      <c r="I18" s="31">
        <v>5028797.294</v>
      </c>
      <c r="J18" s="32">
        <f t="shared" si="2"/>
        <v>5028.797294</v>
      </c>
      <c r="K18" s="33">
        <f>J18*100/J26</f>
        <v>1.8529257457034314</v>
      </c>
      <c r="L18" s="34">
        <f t="shared" si="3"/>
        <v>-4.780828509999992</v>
      </c>
      <c r="M18" s="35">
        <f t="shared" si="4"/>
        <v>-0.09506902407269693</v>
      </c>
    </row>
    <row r="19" spans="1:13" s="27" customFormat="1" ht="21">
      <c r="A19" s="28" t="s">
        <v>40</v>
      </c>
      <c r="B19" s="29" t="s">
        <v>43</v>
      </c>
      <c r="C19" s="30">
        <v>45</v>
      </c>
      <c r="D19" s="30">
        <v>41357</v>
      </c>
      <c r="E19" s="30">
        <v>306</v>
      </c>
      <c r="F19" s="31">
        <v>3628849.79244</v>
      </c>
      <c r="G19" s="32">
        <f t="shared" si="0"/>
        <v>3628.84979244</v>
      </c>
      <c r="H19" s="33">
        <f t="shared" si="1"/>
        <v>1.3388984520266198</v>
      </c>
      <c r="I19" s="31">
        <v>3599277.8822</v>
      </c>
      <c r="J19" s="32">
        <f t="shared" si="2"/>
        <v>3599.2778822</v>
      </c>
      <c r="K19" s="33">
        <f>J19*100/J26</f>
        <v>1.3262007322956737</v>
      </c>
      <c r="L19" s="34">
        <f t="shared" si="3"/>
        <v>29.571910239999852</v>
      </c>
      <c r="M19" s="35">
        <f t="shared" si="4"/>
        <v>0.8216067557952625</v>
      </c>
    </row>
    <row r="20" spans="1:13" s="27" customFormat="1" ht="21">
      <c r="A20" s="28" t="s">
        <v>42</v>
      </c>
      <c r="B20" s="29" t="s">
        <v>41</v>
      </c>
      <c r="C20" s="30">
        <v>31</v>
      </c>
      <c r="D20" s="30">
        <v>29508</v>
      </c>
      <c r="E20" s="30">
        <v>209</v>
      </c>
      <c r="F20" s="31">
        <v>3570293.144</v>
      </c>
      <c r="G20" s="32">
        <f t="shared" si="0"/>
        <v>3570.2931439999998</v>
      </c>
      <c r="H20" s="33">
        <f t="shared" si="1"/>
        <v>1.3172934227648638</v>
      </c>
      <c r="I20" s="31">
        <v>3592465.9</v>
      </c>
      <c r="J20" s="32">
        <f t="shared" si="2"/>
        <v>3592.4658999999997</v>
      </c>
      <c r="K20" s="33">
        <f>J20*100/J26</f>
        <v>1.3236907688869848</v>
      </c>
      <c r="L20" s="34">
        <f t="shared" si="3"/>
        <v>-22.172755999999936</v>
      </c>
      <c r="M20" s="35">
        <f t="shared" si="4"/>
        <v>-0.6172015717671792</v>
      </c>
    </row>
    <row r="21" spans="1:13" s="27" customFormat="1" ht="21">
      <c r="A21" s="28" t="s">
        <v>44</v>
      </c>
      <c r="B21" s="29" t="s">
        <v>45</v>
      </c>
      <c r="C21" s="30">
        <v>10</v>
      </c>
      <c r="D21" s="30">
        <v>174467</v>
      </c>
      <c r="E21" s="30">
        <v>53</v>
      </c>
      <c r="F21" s="31">
        <v>2838437.68644</v>
      </c>
      <c r="G21" s="32">
        <f t="shared" si="0"/>
        <v>2838.4376864399997</v>
      </c>
      <c r="H21" s="33">
        <f t="shared" si="1"/>
        <v>1.0472684299212065</v>
      </c>
      <c r="I21" s="31">
        <v>2786231.75936</v>
      </c>
      <c r="J21" s="32">
        <f t="shared" si="2"/>
        <v>2786.23175936</v>
      </c>
      <c r="K21" s="33">
        <f>J21*100/J26</f>
        <v>1.0266233173833537</v>
      </c>
      <c r="L21" s="34">
        <f t="shared" si="3"/>
        <v>52.20592707999958</v>
      </c>
      <c r="M21" s="35">
        <f t="shared" si="4"/>
        <v>1.8737108607214832</v>
      </c>
    </row>
    <row r="22" spans="1:13" s="27" customFormat="1" ht="21">
      <c r="A22" s="28" t="s">
        <v>46</v>
      </c>
      <c r="B22" s="29" t="s">
        <v>47</v>
      </c>
      <c r="C22" s="30">
        <v>23</v>
      </c>
      <c r="D22" s="30">
        <v>15548</v>
      </c>
      <c r="E22" s="30">
        <v>150</v>
      </c>
      <c r="F22" s="31">
        <v>1891236.02</v>
      </c>
      <c r="G22" s="32">
        <f t="shared" si="0"/>
        <v>1891.23602</v>
      </c>
      <c r="H22" s="33">
        <f t="shared" si="1"/>
        <v>0.6977894165997924</v>
      </c>
      <c r="I22" s="31">
        <v>1893079.62</v>
      </c>
      <c r="J22" s="32">
        <f t="shared" si="2"/>
        <v>1893.0796200000002</v>
      </c>
      <c r="K22" s="33">
        <f>J22*100/J26</f>
        <v>0.6975297991727859</v>
      </c>
      <c r="L22" s="34">
        <f t="shared" si="3"/>
        <v>-1.8436000000001513</v>
      </c>
      <c r="M22" s="35">
        <f t="shared" si="4"/>
        <v>-0.09738628954233584</v>
      </c>
    </row>
    <row r="23" spans="1:13" s="27" customFormat="1" ht="21">
      <c r="A23" s="28" t="s">
        <v>48</v>
      </c>
      <c r="B23" s="29" t="s">
        <v>49</v>
      </c>
      <c r="C23" s="30">
        <v>1</v>
      </c>
      <c r="D23" s="30">
        <v>9140</v>
      </c>
      <c r="E23" s="30">
        <v>1</v>
      </c>
      <c r="F23" s="31">
        <v>212088.38496999998</v>
      </c>
      <c r="G23" s="32">
        <f t="shared" si="0"/>
        <v>212.08838497</v>
      </c>
      <c r="H23" s="33">
        <f t="shared" si="1"/>
        <v>0.07825201553416293</v>
      </c>
      <c r="I23" s="31">
        <v>204399.59168</v>
      </c>
      <c r="J23" s="32">
        <f t="shared" si="2"/>
        <v>204.39959168000001</v>
      </c>
      <c r="K23" s="33">
        <f>J23*100/J26</f>
        <v>0.07531368708916206</v>
      </c>
      <c r="L23" s="34">
        <f t="shared" si="3"/>
        <v>7.688793289999978</v>
      </c>
      <c r="M23" s="35">
        <f t="shared" si="4"/>
        <v>3.761648067300081</v>
      </c>
    </row>
    <row r="24" spans="1:13" s="27" customFormat="1" ht="21">
      <c r="A24" s="28" t="s">
        <v>50</v>
      </c>
      <c r="B24" s="29" t="s">
        <v>53</v>
      </c>
      <c r="C24" s="30">
        <v>1</v>
      </c>
      <c r="D24" s="30">
        <v>411</v>
      </c>
      <c r="E24" s="30">
        <v>1</v>
      </c>
      <c r="F24" s="31">
        <v>68314.36809</v>
      </c>
      <c r="G24" s="32">
        <f t="shared" si="0"/>
        <v>68.31436809</v>
      </c>
      <c r="H24" s="33">
        <f t="shared" si="1"/>
        <v>0.025205232213642258</v>
      </c>
      <c r="I24" s="31">
        <v>67106.36772</v>
      </c>
      <c r="J24" s="32">
        <f t="shared" si="2"/>
        <v>67.10636772</v>
      </c>
      <c r="K24" s="33">
        <f>J24*100/J26</f>
        <v>0.02472621368083119</v>
      </c>
      <c r="L24" s="34">
        <f t="shared" si="3"/>
        <v>1.2080003700000077</v>
      </c>
      <c r="M24" s="35">
        <f t="shared" si="4"/>
        <v>1.8001277837602023</v>
      </c>
    </row>
    <row r="25" spans="1:13" s="44" customFormat="1" ht="21">
      <c r="A25" s="36" t="s">
        <v>52</v>
      </c>
      <c r="B25" s="37" t="s">
        <v>51</v>
      </c>
      <c r="C25" s="38">
        <v>0</v>
      </c>
      <c r="D25" s="38">
        <v>0</v>
      </c>
      <c r="E25" s="38">
        <v>0</v>
      </c>
      <c r="F25" s="39">
        <v>0</v>
      </c>
      <c r="G25" s="40">
        <f t="shared" si="0"/>
        <v>0</v>
      </c>
      <c r="H25" s="41">
        <f t="shared" si="1"/>
        <v>0</v>
      </c>
      <c r="I25" s="39">
        <v>0</v>
      </c>
      <c r="J25" s="40">
        <f t="shared" si="2"/>
        <v>0</v>
      </c>
      <c r="K25" s="41">
        <f>J25*100/J26</f>
        <v>0</v>
      </c>
      <c r="L25" s="42">
        <f t="shared" si="3"/>
        <v>0</v>
      </c>
      <c r="M25" s="35">
        <v>0</v>
      </c>
    </row>
    <row r="26" spans="1:14" s="27" customFormat="1" ht="23.25" customHeight="1" thickBot="1">
      <c r="A26" s="65" t="s">
        <v>54</v>
      </c>
      <c r="B26" s="66"/>
      <c r="C26" s="45">
        <f aca="true" t="shared" si="5" ref="C26:L26">SUM(C7:C25)</f>
        <v>579</v>
      </c>
      <c r="D26" s="45">
        <f t="shared" si="5"/>
        <v>1394358</v>
      </c>
      <c r="E26" s="45">
        <f t="shared" si="5"/>
        <v>5695</v>
      </c>
      <c r="F26" s="46">
        <f t="shared" si="5"/>
        <v>271032488.45699996</v>
      </c>
      <c r="G26" s="47">
        <f t="shared" si="5"/>
        <v>271032.488457</v>
      </c>
      <c r="H26" s="47">
        <f t="shared" si="5"/>
        <v>100</v>
      </c>
      <c r="I26" s="46">
        <f t="shared" si="5"/>
        <v>271397669.64007</v>
      </c>
      <c r="J26" s="47">
        <f t="shared" si="5"/>
        <v>271397.6696400699</v>
      </c>
      <c r="K26" s="47">
        <f t="shared" si="5"/>
        <v>100.00000000000007</v>
      </c>
      <c r="L26" s="47">
        <f t="shared" si="5"/>
        <v>-365.181183070006</v>
      </c>
      <c r="M26" s="48">
        <f>L26*100/J26</f>
        <v>-0.13455575486492302</v>
      </c>
      <c r="N26" s="49"/>
    </row>
    <row r="27" ht="6" customHeight="1"/>
    <row r="28" spans="2:10" ht="21">
      <c r="B28" s="50" t="s">
        <v>55</v>
      </c>
      <c r="J28" s="51"/>
    </row>
    <row r="29" spans="2:13" ht="21">
      <c r="B29" s="50" t="s">
        <v>56</v>
      </c>
      <c r="D29" s="52"/>
      <c r="F29" s="53"/>
      <c r="G29" s="54"/>
      <c r="I29" s="53"/>
      <c r="J29" s="55"/>
      <c r="K29" s="56"/>
      <c r="L29" s="4"/>
      <c r="M29" s="54"/>
    </row>
    <row r="30" ht="21">
      <c r="B30" s="50" t="s">
        <v>90</v>
      </c>
    </row>
  </sheetData>
  <mergeCells count="10">
    <mergeCell ref="A2:M2"/>
    <mergeCell ref="A1:M1"/>
    <mergeCell ref="A5:B5"/>
    <mergeCell ref="A26:B26"/>
    <mergeCell ref="L5:M5"/>
    <mergeCell ref="L4:M4"/>
    <mergeCell ref="G4:H4"/>
    <mergeCell ref="G5:H5"/>
    <mergeCell ref="J5:K5"/>
    <mergeCell ref="J4:K4"/>
  </mergeCells>
  <printOptions horizontalCentered="1"/>
  <pageMargins left="0.1968503937007874" right="0.2362204724409449" top="0.2362204724409449" bottom="0.1968503937007874" header="0.1968503937007874" footer="0.1968503937007874"/>
  <pageSetup horizontalDpi="600" verticalDpi="600" orientation="landscape" paperSize="9" scale="90" r:id="rId1"/>
  <colBreaks count="1" manualBreakCount="1">
    <brk id="13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N30"/>
  <sheetViews>
    <sheetView zoomScale="75" zoomScaleNormal="75" zoomScaleSheetLayoutView="75" workbookViewId="0" topLeftCell="A6">
      <selection activeCell="B21" sqref="B21"/>
    </sheetView>
  </sheetViews>
  <sheetFormatPr defaultColWidth="9.140625" defaultRowHeight="21.75"/>
  <cols>
    <col min="1" max="1" width="4.00390625" style="2" customWidth="1"/>
    <col min="2" max="2" width="50.8515625" style="1" customWidth="1"/>
    <col min="3" max="3" width="8.8515625" style="1" customWidth="1"/>
    <col min="4" max="4" width="13.7109375" style="1" customWidth="1"/>
    <col min="5" max="5" width="9.421875" style="1" bestFit="1" customWidth="1"/>
    <col min="6" max="6" width="20.00390625" style="3" hidden="1" customWidth="1"/>
    <col min="7" max="7" width="17.28125" style="4" bestFit="1" customWidth="1"/>
    <col min="8" max="8" width="10.8515625" style="1" bestFit="1" customWidth="1"/>
    <col min="9" max="9" width="20.00390625" style="3" hidden="1" customWidth="1"/>
    <col min="10" max="10" width="15.421875" style="4" bestFit="1" customWidth="1"/>
    <col min="11" max="11" width="11.28125" style="1" customWidth="1"/>
    <col min="12" max="12" width="15.421875" style="1" bestFit="1" customWidth="1"/>
    <col min="13" max="13" width="10.8515625" style="1" customWidth="1"/>
    <col min="14" max="16384" width="9.140625" style="1" customWidth="1"/>
  </cols>
  <sheetData>
    <row r="1" spans="1:13" ht="26.2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ht="24" customHeight="1">
      <c r="A2" s="61" t="s">
        <v>92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ht="21" thickBot="1"/>
    <row r="4" spans="1:13" ht="21.75" customHeight="1">
      <c r="A4" s="5"/>
      <c r="B4" s="6"/>
      <c r="C4" s="7" t="s">
        <v>1</v>
      </c>
      <c r="D4" s="7" t="s">
        <v>1</v>
      </c>
      <c r="E4" s="7" t="s">
        <v>1</v>
      </c>
      <c r="F4" s="8" t="s">
        <v>2</v>
      </c>
      <c r="G4" s="62" t="s">
        <v>2</v>
      </c>
      <c r="H4" s="63"/>
      <c r="I4" s="8" t="s">
        <v>2</v>
      </c>
      <c r="J4" s="62" t="s">
        <v>2</v>
      </c>
      <c r="K4" s="63"/>
      <c r="L4" s="62" t="s">
        <v>2</v>
      </c>
      <c r="M4" s="64"/>
    </row>
    <row r="5" spans="1:13" ht="21.75" customHeight="1">
      <c r="A5" s="67" t="s">
        <v>3</v>
      </c>
      <c r="B5" s="68"/>
      <c r="C5" s="9" t="s">
        <v>4</v>
      </c>
      <c r="D5" s="9" t="s">
        <v>5</v>
      </c>
      <c r="E5" s="9" t="s">
        <v>6</v>
      </c>
      <c r="F5" s="10" t="s">
        <v>91</v>
      </c>
      <c r="G5" s="69" t="str">
        <f>F5</f>
        <v>พฤศจิกายน 2546</v>
      </c>
      <c r="H5" s="70"/>
      <c r="I5" s="10" t="s">
        <v>88</v>
      </c>
      <c r="J5" s="69" t="str">
        <f>I5</f>
        <v>ตุลาคม 2546</v>
      </c>
      <c r="K5" s="70"/>
      <c r="L5" s="59" t="s">
        <v>11</v>
      </c>
      <c r="M5" s="60"/>
    </row>
    <row r="6" spans="1:13" ht="22.5" customHeight="1" thickBot="1">
      <c r="A6" s="11"/>
      <c r="B6" s="12"/>
      <c r="C6" s="13" t="s">
        <v>12</v>
      </c>
      <c r="D6" s="14" t="s">
        <v>13</v>
      </c>
      <c r="E6" s="13" t="s">
        <v>13</v>
      </c>
      <c r="F6" s="15"/>
      <c r="G6" s="16" t="s">
        <v>14</v>
      </c>
      <c r="H6" s="17" t="s">
        <v>15</v>
      </c>
      <c r="I6" s="15"/>
      <c r="J6" s="16" t="s">
        <v>14</v>
      </c>
      <c r="K6" s="17" t="s">
        <v>15</v>
      </c>
      <c r="L6" s="17" t="s">
        <v>14</v>
      </c>
      <c r="M6" s="18" t="s">
        <v>15</v>
      </c>
    </row>
    <row r="7" spans="1:13" s="27" customFormat="1" ht="21">
      <c r="A7" s="19" t="s">
        <v>16</v>
      </c>
      <c r="B7" s="20" t="s">
        <v>19</v>
      </c>
      <c r="C7" s="21">
        <v>28</v>
      </c>
      <c r="D7" s="21">
        <v>86600</v>
      </c>
      <c r="E7" s="21">
        <v>137</v>
      </c>
      <c r="F7" s="22">
        <v>43302884.127950005</v>
      </c>
      <c r="G7" s="23">
        <v>43302.884127950005</v>
      </c>
      <c r="H7" s="24">
        <v>15.832168914143343</v>
      </c>
      <c r="I7" s="22">
        <v>42759444.42325</v>
      </c>
      <c r="J7" s="23">
        <v>42759.444423249995</v>
      </c>
      <c r="K7" s="24">
        <v>15.776501432238407</v>
      </c>
      <c r="L7" s="25">
        <f aca="true" t="shared" si="0" ref="L7:L25">G7-J7</f>
        <v>543.4397047000093</v>
      </c>
      <c r="M7" s="26">
        <f aca="true" t="shared" si="1" ref="M7:M23">L7*100/J7</f>
        <v>1.2709232124740137</v>
      </c>
    </row>
    <row r="8" spans="1:13" s="27" customFormat="1" ht="21">
      <c r="A8" s="28" t="s">
        <v>18</v>
      </c>
      <c r="B8" s="29" t="s">
        <v>21</v>
      </c>
      <c r="C8" s="30">
        <v>59</v>
      </c>
      <c r="D8" s="30">
        <v>242259</v>
      </c>
      <c r="E8" s="30">
        <v>1340</v>
      </c>
      <c r="F8" s="31">
        <v>35385299.27166</v>
      </c>
      <c r="G8" s="32">
        <v>35385.29927166</v>
      </c>
      <c r="H8" s="33">
        <v>12.93738388166239</v>
      </c>
      <c r="I8" s="31">
        <v>35123628.95377</v>
      </c>
      <c r="J8" s="32">
        <v>35123.62895377</v>
      </c>
      <c r="K8" s="33">
        <v>12.959195096399837</v>
      </c>
      <c r="L8" s="34">
        <f t="shared" si="0"/>
        <v>261.67031788999884</v>
      </c>
      <c r="M8" s="35">
        <f t="shared" si="1"/>
        <v>0.7449979563171317</v>
      </c>
    </row>
    <row r="9" spans="1:13" s="27" customFormat="1" ht="21">
      <c r="A9" s="28" t="s">
        <v>20</v>
      </c>
      <c r="B9" s="29" t="s">
        <v>23</v>
      </c>
      <c r="C9" s="30">
        <v>37</v>
      </c>
      <c r="D9" s="30">
        <v>105651</v>
      </c>
      <c r="E9" s="30">
        <v>340</v>
      </c>
      <c r="F9" s="31">
        <v>32807514.34056</v>
      </c>
      <c r="G9" s="32">
        <v>32807.51434056</v>
      </c>
      <c r="H9" s="33">
        <v>11.994907940962488</v>
      </c>
      <c r="I9" s="31">
        <v>32702864.95104</v>
      </c>
      <c r="J9" s="32">
        <v>32702.86495104</v>
      </c>
      <c r="K9" s="33">
        <v>12.066031322377205</v>
      </c>
      <c r="L9" s="34">
        <f t="shared" si="0"/>
        <v>104.64938952000375</v>
      </c>
      <c r="M9" s="35">
        <f t="shared" si="1"/>
        <v>0.3200006778509347</v>
      </c>
    </row>
    <row r="10" spans="1:13" s="27" customFormat="1" ht="21">
      <c r="A10" s="28" t="s">
        <v>22</v>
      </c>
      <c r="B10" s="29" t="s">
        <v>17</v>
      </c>
      <c r="C10" s="30">
        <v>86</v>
      </c>
      <c r="D10" s="30">
        <v>166320</v>
      </c>
      <c r="E10" s="30">
        <v>857</v>
      </c>
      <c r="F10" s="31">
        <v>32030034.975250002</v>
      </c>
      <c r="G10" s="32">
        <v>32030.03497525</v>
      </c>
      <c r="H10" s="33">
        <v>11.710650093321714</v>
      </c>
      <c r="I10" s="31">
        <v>31609115.04301</v>
      </c>
      <c r="J10" s="32">
        <v>31609.11504301</v>
      </c>
      <c r="K10" s="33">
        <v>11.66248194929032</v>
      </c>
      <c r="L10" s="34">
        <f t="shared" si="0"/>
        <v>420.9199322400018</v>
      </c>
      <c r="M10" s="35">
        <f t="shared" si="1"/>
        <v>1.3316409892123302</v>
      </c>
    </row>
    <row r="11" spans="1:13" s="27" customFormat="1" ht="21">
      <c r="A11" s="28" t="s">
        <v>24</v>
      </c>
      <c r="B11" s="29" t="s">
        <v>25</v>
      </c>
      <c r="C11" s="30">
        <v>41</v>
      </c>
      <c r="D11" s="30">
        <v>110383</v>
      </c>
      <c r="E11" s="30">
        <v>627</v>
      </c>
      <c r="F11" s="31">
        <v>31999018.240510006</v>
      </c>
      <c r="G11" s="32">
        <v>31999.018240510006</v>
      </c>
      <c r="H11" s="33">
        <v>11.69930992064135</v>
      </c>
      <c r="I11" s="31">
        <v>31544911.1408</v>
      </c>
      <c r="J11" s="32">
        <v>31544.9111408</v>
      </c>
      <c r="K11" s="33">
        <v>11.638793312339262</v>
      </c>
      <c r="L11" s="34">
        <f t="shared" si="0"/>
        <v>454.1070997100069</v>
      </c>
      <c r="M11" s="35">
        <f t="shared" si="1"/>
        <v>1.4395573906774062</v>
      </c>
    </row>
    <row r="12" spans="1:13" s="27" customFormat="1" ht="21">
      <c r="A12" s="28" t="s">
        <v>26</v>
      </c>
      <c r="B12" s="29" t="s">
        <v>27</v>
      </c>
      <c r="C12" s="30">
        <v>43</v>
      </c>
      <c r="D12" s="30">
        <v>85221</v>
      </c>
      <c r="E12" s="30">
        <v>463</v>
      </c>
      <c r="F12" s="31">
        <v>26188523.167179998</v>
      </c>
      <c r="G12" s="32">
        <v>26188.52316718</v>
      </c>
      <c r="H12" s="33">
        <v>9.574907786041235</v>
      </c>
      <c r="I12" s="31">
        <v>25868306.01634</v>
      </c>
      <c r="J12" s="32">
        <v>25868.30601634</v>
      </c>
      <c r="K12" s="33">
        <v>9.544356163207375</v>
      </c>
      <c r="L12" s="34">
        <f t="shared" si="0"/>
        <v>320.2171508399988</v>
      </c>
      <c r="M12" s="35">
        <f t="shared" si="1"/>
        <v>1.2378744500615158</v>
      </c>
    </row>
    <row r="13" spans="1:13" s="27" customFormat="1" ht="21">
      <c r="A13" s="28" t="s">
        <v>28</v>
      </c>
      <c r="B13" s="29" t="s">
        <v>29</v>
      </c>
      <c r="C13" s="30">
        <v>39</v>
      </c>
      <c r="D13" s="30">
        <v>128171</v>
      </c>
      <c r="E13" s="30">
        <v>413</v>
      </c>
      <c r="F13" s="31">
        <v>16640324.12326</v>
      </c>
      <c r="G13" s="32">
        <v>16640.32412326</v>
      </c>
      <c r="H13" s="33">
        <v>6.083946314686699</v>
      </c>
      <c r="I13" s="31">
        <v>16654760.31408</v>
      </c>
      <c r="J13" s="32">
        <v>16654.76031408</v>
      </c>
      <c r="K13" s="33">
        <v>6.144931336053581</v>
      </c>
      <c r="L13" s="34">
        <f t="shared" si="0"/>
        <v>-14.436190819997137</v>
      </c>
      <c r="M13" s="35">
        <f t="shared" si="1"/>
        <v>-0.08667906681186355</v>
      </c>
    </row>
    <row r="14" spans="1:13" s="27" customFormat="1" ht="21">
      <c r="A14" s="28" t="s">
        <v>30</v>
      </c>
      <c r="B14" s="29" t="s">
        <v>31</v>
      </c>
      <c r="C14" s="30">
        <v>91</v>
      </c>
      <c r="D14" s="30">
        <v>74238</v>
      </c>
      <c r="E14" s="30">
        <v>286</v>
      </c>
      <c r="F14" s="31">
        <v>13232385.628740001</v>
      </c>
      <c r="G14" s="32">
        <v>13232.385628740001</v>
      </c>
      <c r="H14" s="33">
        <v>4.837954067730877</v>
      </c>
      <c r="I14" s="31">
        <v>13047680.00446</v>
      </c>
      <c r="J14" s="32">
        <v>13047.680004459999</v>
      </c>
      <c r="K14" s="33">
        <v>4.814064940605837</v>
      </c>
      <c r="L14" s="34">
        <f t="shared" si="0"/>
        <v>184.70562428000267</v>
      </c>
      <c r="M14" s="35">
        <f t="shared" si="1"/>
        <v>1.4156204338002312</v>
      </c>
    </row>
    <row r="15" spans="1:13" s="27" customFormat="1" ht="21">
      <c r="A15" s="28" t="s">
        <v>32</v>
      </c>
      <c r="B15" s="29" t="s">
        <v>33</v>
      </c>
      <c r="C15" s="30">
        <v>26</v>
      </c>
      <c r="D15" s="30">
        <v>83884</v>
      </c>
      <c r="E15" s="30">
        <v>389</v>
      </c>
      <c r="F15" s="31">
        <v>12299473.66145</v>
      </c>
      <c r="G15" s="32">
        <v>12299.47366145</v>
      </c>
      <c r="H15" s="33">
        <v>4.4968677833965796</v>
      </c>
      <c r="I15" s="31">
        <v>12233855.38606</v>
      </c>
      <c r="J15" s="32">
        <v>12233.855386059999</v>
      </c>
      <c r="K15" s="33">
        <v>4.5137966506184855</v>
      </c>
      <c r="L15" s="34">
        <f t="shared" si="0"/>
        <v>65.61827539000114</v>
      </c>
      <c r="M15" s="35">
        <f t="shared" si="1"/>
        <v>0.5363662829035123</v>
      </c>
    </row>
    <row r="16" spans="1:13" s="27" customFormat="1" ht="21">
      <c r="A16" s="28" t="s">
        <v>34</v>
      </c>
      <c r="B16" s="29" t="s">
        <v>35</v>
      </c>
      <c r="C16" s="30">
        <v>12</v>
      </c>
      <c r="D16" s="30">
        <v>28579</v>
      </c>
      <c r="E16" s="30">
        <v>132</v>
      </c>
      <c r="F16" s="31">
        <v>7198233.79875</v>
      </c>
      <c r="G16" s="32">
        <v>7198.2337987500005</v>
      </c>
      <c r="H16" s="33">
        <v>2.6317797458610257</v>
      </c>
      <c r="I16" s="31">
        <v>7171365.16354</v>
      </c>
      <c r="J16" s="32">
        <v>7171.36516354</v>
      </c>
      <c r="K16" s="33">
        <v>2.6459430027621043</v>
      </c>
      <c r="L16" s="34">
        <f t="shared" si="0"/>
        <v>26.86863521000032</v>
      </c>
      <c r="M16" s="35">
        <f t="shared" si="1"/>
        <v>0.3746655566586315</v>
      </c>
    </row>
    <row r="17" spans="1:13" s="27" customFormat="1" ht="21">
      <c r="A17" s="28" t="s">
        <v>36</v>
      </c>
      <c r="B17" s="29" t="s">
        <v>72</v>
      </c>
      <c r="C17" s="30">
        <v>2</v>
      </c>
      <c r="D17" s="30">
        <v>1204</v>
      </c>
      <c r="E17" s="30">
        <v>5</v>
      </c>
      <c r="F17" s="31">
        <v>5085004.032290001</v>
      </c>
      <c r="G17" s="32">
        <v>5085.004032290001</v>
      </c>
      <c r="H17" s="33">
        <v>1.8591519800491072</v>
      </c>
      <c r="I17" s="31">
        <v>5083321.19922</v>
      </c>
      <c r="J17" s="32">
        <v>5083.3211992199995</v>
      </c>
      <c r="K17" s="33">
        <v>1.8755394337260352</v>
      </c>
      <c r="L17" s="34">
        <f t="shared" si="0"/>
        <v>1.6828330700018341</v>
      </c>
      <c r="M17" s="35">
        <f t="shared" si="1"/>
        <v>0.03310499187539149</v>
      </c>
    </row>
    <row r="18" spans="1:13" s="27" customFormat="1" ht="21">
      <c r="A18" s="28" t="s">
        <v>38</v>
      </c>
      <c r="B18" s="29" t="s">
        <v>66</v>
      </c>
      <c r="C18" s="30">
        <v>3</v>
      </c>
      <c r="D18" s="30">
        <v>10444</v>
      </c>
      <c r="E18" s="30">
        <v>13</v>
      </c>
      <c r="F18" s="31">
        <v>5045163.45582</v>
      </c>
      <c r="G18" s="32">
        <v>5045.163455819999</v>
      </c>
      <c r="H18" s="33">
        <v>1.84458568154469</v>
      </c>
      <c r="I18" s="31">
        <v>5024016.46549</v>
      </c>
      <c r="J18" s="32">
        <v>5024.01646549</v>
      </c>
      <c r="K18" s="33">
        <v>1.8536583913212579</v>
      </c>
      <c r="L18" s="34">
        <f t="shared" si="0"/>
        <v>21.146990329999426</v>
      </c>
      <c r="M18" s="35">
        <f t="shared" si="1"/>
        <v>0.4209180140084777</v>
      </c>
    </row>
    <row r="19" spans="1:13" s="27" customFormat="1" ht="21">
      <c r="A19" s="28" t="s">
        <v>40</v>
      </c>
      <c r="B19" s="29" t="s">
        <v>43</v>
      </c>
      <c r="C19" s="30">
        <v>45</v>
      </c>
      <c r="D19" s="30">
        <v>41341</v>
      </c>
      <c r="E19" s="30">
        <v>307</v>
      </c>
      <c r="F19" s="31">
        <v>3617993.9547</v>
      </c>
      <c r="G19" s="32">
        <v>3617.9939547</v>
      </c>
      <c r="H19" s="33">
        <v>1.3227916009453016</v>
      </c>
      <c r="I19" s="31">
        <v>3628849.79244</v>
      </c>
      <c r="J19" s="32">
        <v>3628.84979244</v>
      </c>
      <c r="K19" s="33">
        <v>1.3388984520266198</v>
      </c>
      <c r="L19" s="34">
        <f t="shared" si="0"/>
        <v>-10.85583773999997</v>
      </c>
      <c r="M19" s="35">
        <f t="shared" si="1"/>
        <v>-0.2991536812192114</v>
      </c>
    </row>
    <row r="20" spans="1:13" s="27" customFormat="1" ht="21">
      <c r="A20" s="28" t="s">
        <v>42</v>
      </c>
      <c r="B20" s="29" t="s">
        <v>41</v>
      </c>
      <c r="C20" s="30">
        <v>31</v>
      </c>
      <c r="D20" s="30">
        <v>29695</v>
      </c>
      <c r="E20" s="30">
        <v>210</v>
      </c>
      <c r="F20" s="31">
        <v>3604149.4888599995</v>
      </c>
      <c r="G20" s="32">
        <v>3604.1494888599996</v>
      </c>
      <c r="H20" s="33">
        <v>1.3177298613840909</v>
      </c>
      <c r="I20" s="31">
        <v>3570293.144</v>
      </c>
      <c r="J20" s="32">
        <v>3570.2931439999998</v>
      </c>
      <c r="K20" s="33">
        <v>1.3172934227648638</v>
      </c>
      <c r="L20" s="34">
        <f t="shared" si="0"/>
        <v>33.85634485999981</v>
      </c>
      <c r="M20" s="35">
        <f t="shared" si="1"/>
        <v>0.9482791326784065</v>
      </c>
    </row>
    <row r="21" spans="1:13" s="27" customFormat="1" ht="21">
      <c r="A21" s="28" t="s">
        <v>44</v>
      </c>
      <c r="B21" s="29" t="s">
        <v>45</v>
      </c>
      <c r="C21" s="30">
        <v>10</v>
      </c>
      <c r="D21" s="30">
        <v>174061</v>
      </c>
      <c r="E21" s="30">
        <v>53</v>
      </c>
      <c r="F21" s="31">
        <v>2868096.17198</v>
      </c>
      <c r="G21" s="32">
        <v>2868.0961719800002</v>
      </c>
      <c r="H21" s="33">
        <v>1.048617984026759</v>
      </c>
      <c r="I21" s="31">
        <v>2838437.68644</v>
      </c>
      <c r="J21" s="32">
        <v>2838.4376864399997</v>
      </c>
      <c r="K21" s="33">
        <v>1.0472684299212065</v>
      </c>
      <c r="L21" s="34">
        <f t="shared" si="0"/>
        <v>29.658485540000584</v>
      </c>
      <c r="M21" s="35">
        <f t="shared" si="1"/>
        <v>1.0448876747123024</v>
      </c>
    </row>
    <row r="22" spans="1:13" s="27" customFormat="1" ht="21">
      <c r="A22" s="28" t="s">
        <v>46</v>
      </c>
      <c r="B22" s="29" t="s">
        <v>47</v>
      </c>
      <c r="C22" s="30">
        <v>24</v>
      </c>
      <c r="D22" s="30">
        <v>16114</v>
      </c>
      <c r="E22" s="30">
        <v>159</v>
      </c>
      <c r="F22" s="31">
        <v>1915788.17634</v>
      </c>
      <c r="G22" s="32">
        <v>1915.78817634</v>
      </c>
      <c r="H22" s="33">
        <v>0.7004402275357037</v>
      </c>
      <c r="I22" s="31">
        <v>1891236.02</v>
      </c>
      <c r="J22" s="32">
        <v>1891.23602</v>
      </c>
      <c r="K22" s="33">
        <v>0.6977894165997924</v>
      </c>
      <c r="L22" s="34">
        <f t="shared" si="0"/>
        <v>24.55215634000001</v>
      </c>
      <c r="M22" s="35">
        <f t="shared" si="1"/>
        <v>1.298206891173742</v>
      </c>
    </row>
    <row r="23" spans="1:13" s="27" customFormat="1" ht="21">
      <c r="A23" s="28" t="s">
        <v>48</v>
      </c>
      <c r="B23" s="29" t="s">
        <v>49</v>
      </c>
      <c r="C23" s="30">
        <v>1</v>
      </c>
      <c r="D23" s="30">
        <v>9076</v>
      </c>
      <c r="E23" s="30">
        <v>1</v>
      </c>
      <c r="F23" s="31">
        <v>220814.52102</v>
      </c>
      <c r="G23" s="32">
        <v>220.81452101999997</v>
      </c>
      <c r="H23" s="33">
        <v>0.08073302427511535</v>
      </c>
      <c r="I23" s="31">
        <v>212088.38496999998</v>
      </c>
      <c r="J23" s="32">
        <v>212.08838497</v>
      </c>
      <c r="K23" s="33">
        <v>0.07825201553416293</v>
      </c>
      <c r="L23" s="34">
        <f t="shared" si="0"/>
        <v>8.72613604999998</v>
      </c>
      <c r="M23" s="35">
        <f t="shared" si="1"/>
        <v>4.114386580497699</v>
      </c>
    </row>
    <row r="24" spans="1:13" s="27" customFormat="1" ht="21">
      <c r="A24" s="28" t="s">
        <v>50</v>
      </c>
      <c r="B24" s="29" t="s">
        <v>53</v>
      </c>
      <c r="C24" s="30">
        <v>1</v>
      </c>
      <c r="D24" s="30">
        <v>423</v>
      </c>
      <c r="E24" s="30">
        <v>1</v>
      </c>
      <c r="F24" s="31">
        <v>71313.3121</v>
      </c>
      <c r="G24" s="32">
        <v>71.31331209999999</v>
      </c>
      <c r="H24" s="33">
        <v>0.026073191791524952</v>
      </c>
      <c r="I24" s="31">
        <v>68314.36809</v>
      </c>
      <c r="J24" s="32">
        <v>68.31436809</v>
      </c>
      <c r="K24" s="33">
        <v>0.025205232213642258</v>
      </c>
      <c r="L24" s="34">
        <f t="shared" si="0"/>
        <v>2.9989440099999882</v>
      </c>
      <c r="M24" s="35">
        <v>0</v>
      </c>
    </row>
    <row r="25" spans="1:13" s="44" customFormat="1" ht="21">
      <c r="A25" s="36" t="s">
        <v>52</v>
      </c>
      <c r="B25" s="37" t="s">
        <v>51</v>
      </c>
      <c r="C25" s="38">
        <v>0</v>
      </c>
      <c r="D25" s="38">
        <v>0</v>
      </c>
      <c r="E25" s="38">
        <v>0</v>
      </c>
      <c r="F25" s="39">
        <v>0</v>
      </c>
      <c r="G25" s="40">
        <v>0</v>
      </c>
      <c r="H25" s="41">
        <v>0</v>
      </c>
      <c r="I25" s="39">
        <v>0</v>
      </c>
      <c r="J25" s="40">
        <v>0</v>
      </c>
      <c r="K25" s="41">
        <v>0</v>
      </c>
      <c r="L25" s="42">
        <f t="shared" si="0"/>
        <v>0</v>
      </c>
      <c r="M25" s="43">
        <v>0</v>
      </c>
    </row>
    <row r="26" spans="1:14" s="27" customFormat="1" ht="23.25" customHeight="1" thickBot="1">
      <c r="A26" s="65" t="s">
        <v>54</v>
      </c>
      <c r="B26" s="66"/>
      <c r="C26" s="45">
        <f aca="true" t="shared" si="2" ref="C26:L26">SUM(C7:C25)</f>
        <v>579</v>
      </c>
      <c r="D26" s="45">
        <f t="shared" si="2"/>
        <v>1393664</v>
      </c>
      <c r="E26" s="45">
        <f t="shared" si="2"/>
        <v>5733</v>
      </c>
      <c r="F26" s="46">
        <f t="shared" si="2"/>
        <v>273512014.44842005</v>
      </c>
      <c r="G26" s="47">
        <f t="shared" si="2"/>
        <v>273512.01444842</v>
      </c>
      <c r="H26" s="47">
        <f t="shared" si="2"/>
        <v>100.00000000000001</v>
      </c>
      <c r="I26" s="46">
        <f t="shared" si="2"/>
        <v>271032488.45699996</v>
      </c>
      <c r="J26" s="47">
        <f t="shared" si="2"/>
        <v>271032.488457</v>
      </c>
      <c r="K26" s="47">
        <f t="shared" si="2"/>
        <v>100</v>
      </c>
      <c r="L26" s="47">
        <f t="shared" si="2"/>
        <v>2479.5259914200283</v>
      </c>
      <c r="M26" s="48">
        <f>L26*100/J26</f>
        <v>0.914844565511714</v>
      </c>
      <c r="N26" s="49"/>
    </row>
    <row r="27" ht="6" customHeight="1"/>
    <row r="28" spans="2:10" ht="21">
      <c r="B28" s="50" t="s">
        <v>55</v>
      </c>
      <c r="J28" s="51"/>
    </row>
    <row r="29" spans="2:13" ht="21">
      <c r="B29" s="50" t="s">
        <v>56</v>
      </c>
      <c r="D29" s="52"/>
      <c r="F29" s="53"/>
      <c r="G29" s="54"/>
      <c r="I29" s="53"/>
      <c r="J29" s="55"/>
      <c r="K29" s="56"/>
      <c r="L29" s="4"/>
      <c r="M29" s="54"/>
    </row>
    <row r="30" ht="21">
      <c r="B30" s="50" t="s">
        <v>93</v>
      </c>
    </row>
  </sheetData>
  <mergeCells count="10">
    <mergeCell ref="A2:M2"/>
    <mergeCell ref="A1:M1"/>
    <mergeCell ref="A5:B5"/>
    <mergeCell ref="A26:B26"/>
    <mergeCell ref="L5:M5"/>
    <mergeCell ref="L4:M4"/>
    <mergeCell ref="G4:H4"/>
    <mergeCell ref="G5:H5"/>
    <mergeCell ref="J5:K5"/>
    <mergeCell ref="J4:K4"/>
  </mergeCells>
  <printOptions horizontalCentered="1"/>
  <pageMargins left="0.1968503937007874" right="0.2362204724409449" top="0.2362204724409449" bottom="0.1968503937007874" header="0.1968503937007874" footer="0.1968503937007874"/>
  <pageSetup horizontalDpi="600" verticalDpi="600" orientation="landscape" paperSize="9" scale="90" r:id="rId1"/>
  <colBreaks count="1" manualBreakCount="1">
    <brk id="13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75" zoomScaleNormal="75" zoomScaleSheetLayoutView="75" workbookViewId="0" topLeftCell="A1">
      <selection activeCell="A1" sqref="A1:M1"/>
    </sheetView>
  </sheetViews>
  <sheetFormatPr defaultColWidth="9.140625" defaultRowHeight="21.75"/>
  <cols>
    <col min="1" max="1" width="4.00390625" style="2" customWidth="1"/>
    <col min="2" max="2" width="50.8515625" style="1" customWidth="1"/>
    <col min="3" max="3" width="8.8515625" style="1" customWidth="1"/>
    <col min="4" max="4" width="13.7109375" style="1" customWidth="1"/>
    <col min="5" max="5" width="9.421875" style="1" bestFit="1" customWidth="1"/>
    <col min="6" max="6" width="20.00390625" style="3" hidden="1" customWidth="1"/>
    <col min="7" max="7" width="17.28125" style="4" bestFit="1" customWidth="1"/>
    <col min="8" max="8" width="10.8515625" style="1" bestFit="1" customWidth="1"/>
    <col min="9" max="9" width="20.00390625" style="3" hidden="1" customWidth="1"/>
    <col min="10" max="10" width="15.421875" style="4" bestFit="1" customWidth="1"/>
    <col min="11" max="11" width="11.28125" style="1" customWidth="1"/>
    <col min="12" max="12" width="15.421875" style="1" bestFit="1" customWidth="1"/>
    <col min="13" max="13" width="10.8515625" style="1" customWidth="1"/>
    <col min="14" max="16384" width="9.140625" style="1" customWidth="1"/>
  </cols>
  <sheetData>
    <row r="1" spans="1:13" ht="26.2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ht="24" customHeight="1">
      <c r="A2" s="61" t="s">
        <v>95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ht="21" thickBot="1"/>
    <row r="4" spans="1:13" ht="21.75" customHeight="1">
      <c r="A4" s="5"/>
      <c r="B4" s="6"/>
      <c r="C4" s="7" t="s">
        <v>1</v>
      </c>
      <c r="D4" s="7" t="s">
        <v>1</v>
      </c>
      <c r="E4" s="7" t="s">
        <v>1</v>
      </c>
      <c r="F4" s="8" t="s">
        <v>2</v>
      </c>
      <c r="G4" s="62" t="s">
        <v>2</v>
      </c>
      <c r="H4" s="63"/>
      <c r="I4" s="8" t="s">
        <v>2</v>
      </c>
      <c r="J4" s="62" t="s">
        <v>2</v>
      </c>
      <c r="K4" s="63"/>
      <c r="L4" s="62" t="s">
        <v>2</v>
      </c>
      <c r="M4" s="64"/>
    </row>
    <row r="5" spans="1:13" ht="21.75" customHeight="1">
      <c r="A5" s="67" t="s">
        <v>3</v>
      </c>
      <c r="B5" s="68"/>
      <c r="C5" s="9" t="s">
        <v>4</v>
      </c>
      <c r="D5" s="9" t="s">
        <v>5</v>
      </c>
      <c r="E5" s="9" t="s">
        <v>6</v>
      </c>
      <c r="F5" s="10" t="s">
        <v>94</v>
      </c>
      <c r="G5" s="69" t="str">
        <f>F5</f>
        <v>ธันวาคม 2546</v>
      </c>
      <c r="H5" s="70"/>
      <c r="I5" s="10" t="s">
        <v>91</v>
      </c>
      <c r="J5" s="69" t="str">
        <f>I5</f>
        <v>พฤศจิกายน 2546</v>
      </c>
      <c r="K5" s="70"/>
      <c r="L5" s="59" t="s">
        <v>11</v>
      </c>
      <c r="M5" s="60"/>
    </row>
    <row r="6" spans="1:13" ht="22.5" customHeight="1" thickBot="1">
      <c r="A6" s="11"/>
      <c r="B6" s="12"/>
      <c r="C6" s="13" t="s">
        <v>12</v>
      </c>
      <c r="D6" s="14" t="s">
        <v>13</v>
      </c>
      <c r="E6" s="13" t="s">
        <v>13</v>
      </c>
      <c r="F6" s="15"/>
      <c r="G6" s="16" t="s">
        <v>14</v>
      </c>
      <c r="H6" s="17" t="s">
        <v>15</v>
      </c>
      <c r="I6" s="15"/>
      <c r="J6" s="16" t="s">
        <v>14</v>
      </c>
      <c r="K6" s="17" t="s">
        <v>15</v>
      </c>
      <c r="L6" s="17" t="s">
        <v>14</v>
      </c>
      <c r="M6" s="18" t="s">
        <v>15</v>
      </c>
    </row>
    <row r="7" spans="1:13" s="27" customFormat="1" ht="21">
      <c r="A7" s="19" t="s">
        <v>16</v>
      </c>
      <c r="B7" s="20" t="s">
        <v>19</v>
      </c>
      <c r="C7" s="21">
        <v>28</v>
      </c>
      <c r="D7" s="21">
        <v>87654</v>
      </c>
      <c r="E7" s="21">
        <v>139</v>
      </c>
      <c r="F7" s="22">
        <v>45678075.45115001</v>
      </c>
      <c r="G7" s="23">
        <f aca="true" t="shared" si="0" ref="G7:G25">F7/1000</f>
        <v>45678.075451150005</v>
      </c>
      <c r="H7" s="24">
        <f aca="true" t="shared" si="1" ref="H7:H25">G7*100/$G$26</f>
        <v>15.897464603400271</v>
      </c>
      <c r="I7" s="22">
        <v>43302884.127950005</v>
      </c>
      <c r="J7" s="23">
        <f aca="true" t="shared" si="2" ref="J7:J25">I7/1000</f>
        <v>43302.884127950005</v>
      </c>
      <c r="K7" s="24">
        <f>J7*100/J26</f>
        <v>15.832168914143343</v>
      </c>
      <c r="L7" s="25">
        <f aca="true" t="shared" si="3" ref="L7:L25">G7-J7</f>
        <v>2375.1913232000006</v>
      </c>
      <c r="M7" s="26">
        <f aca="true" t="shared" si="4" ref="M7:M24">L7*100/J7</f>
        <v>5.485064958218163</v>
      </c>
    </row>
    <row r="8" spans="1:13" s="27" customFormat="1" ht="21">
      <c r="A8" s="28" t="s">
        <v>18</v>
      </c>
      <c r="B8" s="29" t="s">
        <v>21</v>
      </c>
      <c r="C8" s="30">
        <v>60</v>
      </c>
      <c r="D8" s="30">
        <v>244703</v>
      </c>
      <c r="E8" s="30">
        <v>1351</v>
      </c>
      <c r="F8" s="31">
        <v>37805258.29715</v>
      </c>
      <c r="G8" s="32">
        <f t="shared" si="0"/>
        <v>37805.25829715</v>
      </c>
      <c r="H8" s="33">
        <f t="shared" si="1"/>
        <v>13.157466676635462</v>
      </c>
      <c r="I8" s="31">
        <v>35385299.27166</v>
      </c>
      <c r="J8" s="32">
        <f t="shared" si="2"/>
        <v>35385.29927166</v>
      </c>
      <c r="K8" s="33">
        <f>J8*100/J26</f>
        <v>12.93738388166239</v>
      </c>
      <c r="L8" s="34">
        <f t="shared" si="3"/>
        <v>2419.959025490003</v>
      </c>
      <c r="M8" s="35">
        <f t="shared" si="4"/>
        <v>6.838882460514167</v>
      </c>
    </row>
    <row r="9" spans="1:13" s="27" customFormat="1" ht="21">
      <c r="A9" s="28" t="s">
        <v>20</v>
      </c>
      <c r="B9" s="29" t="s">
        <v>23</v>
      </c>
      <c r="C9" s="30">
        <v>37</v>
      </c>
      <c r="D9" s="30">
        <v>105999</v>
      </c>
      <c r="E9" s="30">
        <v>341</v>
      </c>
      <c r="F9" s="31">
        <v>34499195.22436</v>
      </c>
      <c r="G9" s="32">
        <f t="shared" si="0"/>
        <v>34499.195224359995</v>
      </c>
      <c r="H9" s="33">
        <f t="shared" si="1"/>
        <v>12.006848570307941</v>
      </c>
      <c r="I9" s="31">
        <v>32807514.34056</v>
      </c>
      <c r="J9" s="32">
        <f t="shared" si="2"/>
        <v>32807.51434056</v>
      </c>
      <c r="K9" s="33">
        <f>J9*100/J26</f>
        <v>11.994907940962488</v>
      </c>
      <c r="L9" s="34">
        <f t="shared" si="3"/>
        <v>1691.6808837999924</v>
      </c>
      <c r="M9" s="35">
        <f t="shared" si="4"/>
        <v>5.156382364843055</v>
      </c>
    </row>
    <row r="10" spans="1:13" s="27" customFormat="1" ht="21">
      <c r="A10" s="28" t="s">
        <v>22</v>
      </c>
      <c r="B10" s="29" t="s">
        <v>25</v>
      </c>
      <c r="C10" s="30">
        <v>40</v>
      </c>
      <c r="D10" s="30">
        <v>110566</v>
      </c>
      <c r="E10" s="30">
        <v>626</v>
      </c>
      <c r="F10" s="31">
        <v>34367117.727740005</v>
      </c>
      <c r="G10" s="32">
        <f t="shared" si="0"/>
        <v>34367.117727740006</v>
      </c>
      <c r="H10" s="33">
        <f t="shared" si="1"/>
        <v>11.960881280603115</v>
      </c>
      <c r="I10" s="31">
        <v>31999018.240510006</v>
      </c>
      <c r="J10" s="32">
        <f t="shared" si="2"/>
        <v>31999.018240510006</v>
      </c>
      <c r="K10" s="33">
        <f>J10*100/J26</f>
        <v>11.69930992064135</v>
      </c>
      <c r="L10" s="34">
        <f t="shared" si="3"/>
        <v>2368.09948723</v>
      </c>
      <c r="M10" s="35">
        <f t="shared" si="4"/>
        <v>7.400537945979985</v>
      </c>
    </row>
    <row r="11" spans="1:13" s="27" customFormat="1" ht="21">
      <c r="A11" s="28" t="s">
        <v>24</v>
      </c>
      <c r="B11" s="29" t="s">
        <v>17</v>
      </c>
      <c r="C11" s="30">
        <v>85</v>
      </c>
      <c r="D11" s="30">
        <v>168985</v>
      </c>
      <c r="E11" s="30">
        <v>865</v>
      </c>
      <c r="F11" s="31">
        <v>32994527.752219997</v>
      </c>
      <c r="G11" s="32">
        <f t="shared" si="0"/>
        <v>32994.52775222</v>
      </c>
      <c r="H11" s="33">
        <f t="shared" si="1"/>
        <v>11.483175065196834</v>
      </c>
      <c r="I11" s="31">
        <v>32030034.975250002</v>
      </c>
      <c r="J11" s="32">
        <f t="shared" si="2"/>
        <v>32030.03497525</v>
      </c>
      <c r="K11" s="33">
        <f>J11*100/J26</f>
        <v>11.710650093321714</v>
      </c>
      <c r="L11" s="34">
        <f t="shared" si="3"/>
        <v>964.4927769699971</v>
      </c>
      <c r="M11" s="35">
        <f t="shared" si="4"/>
        <v>3.0112136240727567</v>
      </c>
    </row>
    <row r="12" spans="1:13" s="27" customFormat="1" ht="21">
      <c r="A12" s="28" t="s">
        <v>26</v>
      </c>
      <c r="B12" s="29" t="s">
        <v>27</v>
      </c>
      <c r="C12" s="30">
        <v>43</v>
      </c>
      <c r="D12" s="30">
        <v>85539</v>
      </c>
      <c r="E12" s="30">
        <v>463</v>
      </c>
      <c r="F12" s="31">
        <v>27567180.18594</v>
      </c>
      <c r="G12" s="32">
        <f t="shared" si="0"/>
        <v>27567.18018594</v>
      </c>
      <c r="H12" s="33">
        <f t="shared" si="1"/>
        <v>9.59428055786236</v>
      </c>
      <c r="I12" s="31">
        <v>26188523.167179998</v>
      </c>
      <c r="J12" s="32">
        <f t="shared" si="2"/>
        <v>26188.52316718</v>
      </c>
      <c r="K12" s="33">
        <f>J12*100/J26</f>
        <v>9.574907786041235</v>
      </c>
      <c r="L12" s="34">
        <f t="shared" si="3"/>
        <v>1378.657018760001</v>
      </c>
      <c r="M12" s="35">
        <f t="shared" si="4"/>
        <v>5.26435572544145</v>
      </c>
    </row>
    <row r="13" spans="1:13" s="27" customFormat="1" ht="21">
      <c r="A13" s="28" t="s">
        <v>28</v>
      </c>
      <c r="B13" s="29" t="s">
        <v>29</v>
      </c>
      <c r="C13" s="30">
        <v>39</v>
      </c>
      <c r="D13" s="30">
        <v>137508</v>
      </c>
      <c r="E13" s="30">
        <v>416</v>
      </c>
      <c r="F13" s="31">
        <v>17270428.636099998</v>
      </c>
      <c r="G13" s="32">
        <f t="shared" si="0"/>
        <v>17270.428636099998</v>
      </c>
      <c r="H13" s="33">
        <f t="shared" si="1"/>
        <v>6.01067416295968</v>
      </c>
      <c r="I13" s="31">
        <v>16640324.12326</v>
      </c>
      <c r="J13" s="32">
        <f t="shared" si="2"/>
        <v>16640.32412326</v>
      </c>
      <c r="K13" s="33">
        <f>J13*100/J26</f>
        <v>6.083946314686699</v>
      </c>
      <c r="L13" s="34">
        <f t="shared" si="3"/>
        <v>630.1045128399965</v>
      </c>
      <c r="M13" s="35">
        <f t="shared" si="4"/>
        <v>3.7866120165245487</v>
      </c>
    </row>
    <row r="14" spans="1:13" s="27" customFormat="1" ht="21">
      <c r="A14" s="28" t="s">
        <v>30</v>
      </c>
      <c r="B14" s="29" t="s">
        <v>31</v>
      </c>
      <c r="C14" s="30">
        <v>91</v>
      </c>
      <c r="D14" s="30">
        <v>74838</v>
      </c>
      <c r="E14" s="30">
        <v>283</v>
      </c>
      <c r="F14" s="31">
        <v>13785283.81106</v>
      </c>
      <c r="G14" s="32">
        <f t="shared" si="0"/>
        <v>13785.28381106</v>
      </c>
      <c r="H14" s="33">
        <f t="shared" si="1"/>
        <v>4.7977297482360495</v>
      </c>
      <c r="I14" s="31">
        <v>13232385.628740001</v>
      </c>
      <c r="J14" s="32">
        <f t="shared" si="2"/>
        <v>13232.385628740001</v>
      </c>
      <c r="K14" s="33">
        <f>J14*100/J26</f>
        <v>4.837954067730877</v>
      </c>
      <c r="L14" s="34">
        <f t="shared" si="3"/>
        <v>552.8981823199993</v>
      </c>
      <c r="M14" s="35">
        <f t="shared" si="4"/>
        <v>4.17837114056845</v>
      </c>
    </row>
    <row r="15" spans="1:13" s="27" customFormat="1" ht="21">
      <c r="A15" s="28" t="s">
        <v>32</v>
      </c>
      <c r="B15" s="29" t="s">
        <v>33</v>
      </c>
      <c r="C15" s="30">
        <v>26</v>
      </c>
      <c r="D15" s="30">
        <v>84886</v>
      </c>
      <c r="E15" s="30">
        <v>391</v>
      </c>
      <c r="F15" s="31">
        <v>12735438.59089</v>
      </c>
      <c r="G15" s="32">
        <f t="shared" si="0"/>
        <v>12735.43859089</v>
      </c>
      <c r="H15" s="33">
        <f t="shared" si="1"/>
        <v>4.432349266202598</v>
      </c>
      <c r="I15" s="31">
        <v>12299473.66145</v>
      </c>
      <c r="J15" s="32">
        <f t="shared" si="2"/>
        <v>12299.47366145</v>
      </c>
      <c r="K15" s="33">
        <f>J15*100/J26</f>
        <v>4.4968677833965796</v>
      </c>
      <c r="L15" s="34">
        <f t="shared" si="3"/>
        <v>435.96492944000056</v>
      </c>
      <c r="M15" s="35">
        <f t="shared" si="4"/>
        <v>3.544581999524394</v>
      </c>
    </row>
    <row r="16" spans="1:13" s="27" customFormat="1" ht="21">
      <c r="A16" s="28" t="s">
        <v>34</v>
      </c>
      <c r="B16" s="29" t="s">
        <v>35</v>
      </c>
      <c r="C16" s="30">
        <v>12</v>
      </c>
      <c r="D16" s="30">
        <v>28669</v>
      </c>
      <c r="E16" s="30">
        <v>133</v>
      </c>
      <c r="F16" s="31">
        <v>7500055.0733900005</v>
      </c>
      <c r="G16" s="32">
        <f t="shared" si="0"/>
        <v>7500.055073390001</v>
      </c>
      <c r="H16" s="33">
        <f t="shared" si="1"/>
        <v>2.610264527897669</v>
      </c>
      <c r="I16" s="31">
        <v>7198233.79875</v>
      </c>
      <c r="J16" s="32">
        <f t="shared" si="2"/>
        <v>7198.2337987500005</v>
      </c>
      <c r="K16" s="33">
        <f>J16*100/J26</f>
        <v>2.6317797458610257</v>
      </c>
      <c r="L16" s="34">
        <f t="shared" si="3"/>
        <v>301.8212746400004</v>
      </c>
      <c r="M16" s="35">
        <f t="shared" si="4"/>
        <v>4.192990712421883</v>
      </c>
    </row>
    <row r="17" spans="1:13" s="27" customFormat="1" ht="21">
      <c r="A17" s="28" t="s">
        <v>36</v>
      </c>
      <c r="B17" s="29" t="s">
        <v>72</v>
      </c>
      <c r="C17" s="30">
        <v>2</v>
      </c>
      <c r="D17" s="30">
        <v>1207</v>
      </c>
      <c r="E17" s="30">
        <v>5</v>
      </c>
      <c r="F17" s="31">
        <v>5250897.6375</v>
      </c>
      <c r="G17" s="32">
        <f t="shared" si="0"/>
        <v>5250.8976375</v>
      </c>
      <c r="H17" s="33">
        <f t="shared" si="1"/>
        <v>1.8274841596053442</v>
      </c>
      <c r="I17" s="31">
        <v>5085004.032290001</v>
      </c>
      <c r="J17" s="32">
        <f t="shared" si="2"/>
        <v>5085.004032290001</v>
      </c>
      <c r="K17" s="33">
        <f>J17*100/J26</f>
        <v>1.8591519800491072</v>
      </c>
      <c r="L17" s="34">
        <f t="shared" si="3"/>
        <v>165.8936052099989</v>
      </c>
      <c r="M17" s="35">
        <f t="shared" si="4"/>
        <v>3.2624085282247</v>
      </c>
    </row>
    <row r="18" spans="1:13" s="27" customFormat="1" ht="21">
      <c r="A18" s="28" t="s">
        <v>38</v>
      </c>
      <c r="B18" s="29" t="s">
        <v>66</v>
      </c>
      <c r="C18" s="30">
        <v>3</v>
      </c>
      <c r="D18" s="30">
        <v>10490</v>
      </c>
      <c r="E18" s="30">
        <v>13</v>
      </c>
      <c r="F18" s="31">
        <v>5234883.2078100005</v>
      </c>
      <c r="G18" s="32">
        <f t="shared" si="0"/>
        <v>5234.88320781</v>
      </c>
      <c r="H18" s="33">
        <f t="shared" si="1"/>
        <v>1.8219106141653072</v>
      </c>
      <c r="I18" s="31">
        <v>5045163.45582</v>
      </c>
      <c r="J18" s="32">
        <f t="shared" si="2"/>
        <v>5045.163455819999</v>
      </c>
      <c r="K18" s="33">
        <f>J18*100/J26</f>
        <v>1.84458568154469</v>
      </c>
      <c r="L18" s="34">
        <f t="shared" si="3"/>
        <v>189.719751990001</v>
      </c>
      <c r="M18" s="35">
        <f t="shared" si="4"/>
        <v>3.760428252748562</v>
      </c>
    </row>
    <row r="19" spans="1:13" s="27" customFormat="1" ht="21">
      <c r="A19" s="28" t="s">
        <v>40</v>
      </c>
      <c r="B19" s="29" t="s">
        <v>43</v>
      </c>
      <c r="C19" s="30">
        <v>45</v>
      </c>
      <c r="D19" s="30">
        <v>41965</v>
      </c>
      <c r="E19" s="30">
        <v>309</v>
      </c>
      <c r="F19" s="31">
        <v>3719272.6387800006</v>
      </c>
      <c r="G19" s="32">
        <f t="shared" si="0"/>
        <v>3719.2726387800008</v>
      </c>
      <c r="H19" s="33">
        <f t="shared" si="1"/>
        <v>1.2944285533359</v>
      </c>
      <c r="I19" s="31">
        <v>3617993.9547</v>
      </c>
      <c r="J19" s="32">
        <f t="shared" si="2"/>
        <v>3617.9939547</v>
      </c>
      <c r="K19" s="33">
        <f>J19*100/J26</f>
        <v>1.3227916009453016</v>
      </c>
      <c r="L19" s="34">
        <f t="shared" si="3"/>
        <v>101.27868408000086</v>
      </c>
      <c r="M19" s="35">
        <f t="shared" si="4"/>
        <v>2.799304955953106</v>
      </c>
    </row>
    <row r="20" spans="1:13" s="27" customFormat="1" ht="21">
      <c r="A20" s="28" t="s">
        <v>42</v>
      </c>
      <c r="B20" s="29" t="s">
        <v>41</v>
      </c>
      <c r="C20" s="30">
        <v>31</v>
      </c>
      <c r="D20" s="30">
        <v>30024</v>
      </c>
      <c r="E20" s="30">
        <v>210</v>
      </c>
      <c r="F20" s="31">
        <v>3679682.41718</v>
      </c>
      <c r="G20" s="32">
        <f t="shared" si="0"/>
        <v>3679.68241718</v>
      </c>
      <c r="H20" s="33">
        <f t="shared" si="1"/>
        <v>1.2806498610352606</v>
      </c>
      <c r="I20" s="31">
        <v>3604149.4888599995</v>
      </c>
      <c r="J20" s="32">
        <f t="shared" si="2"/>
        <v>3604.1494888599996</v>
      </c>
      <c r="K20" s="33">
        <f>J20*100/J26</f>
        <v>1.3177298613840909</v>
      </c>
      <c r="L20" s="34">
        <f t="shared" si="3"/>
        <v>75.53292832000034</v>
      </c>
      <c r="M20" s="35">
        <f t="shared" si="4"/>
        <v>2.095721294398684</v>
      </c>
    </row>
    <row r="21" spans="1:13" s="27" customFormat="1" ht="21">
      <c r="A21" s="28" t="s">
        <v>44</v>
      </c>
      <c r="B21" s="29" t="s">
        <v>45</v>
      </c>
      <c r="C21" s="30">
        <v>10</v>
      </c>
      <c r="D21" s="30">
        <v>174177</v>
      </c>
      <c r="E21" s="30">
        <v>53</v>
      </c>
      <c r="F21" s="31">
        <v>2948358.5212899996</v>
      </c>
      <c r="G21" s="32">
        <f t="shared" si="0"/>
        <v>2948.3585212899998</v>
      </c>
      <c r="H21" s="33">
        <f t="shared" si="1"/>
        <v>1.0261252201938227</v>
      </c>
      <c r="I21" s="31">
        <v>2868096.17198</v>
      </c>
      <c r="J21" s="32">
        <f t="shared" si="2"/>
        <v>2868.0961719800002</v>
      </c>
      <c r="K21" s="33">
        <f>J21*100/J26</f>
        <v>1.048617984026759</v>
      </c>
      <c r="L21" s="34">
        <f t="shared" si="3"/>
        <v>80.26234930999954</v>
      </c>
      <c r="M21" s="35">
        <f t="shared" si="4"/>
        <v>2.7984539045143015</v>
      </c>
    </row>
    <row r="22" spans="1:13" s="27" customFormat="1" ht="21">
      <c r="A22" s="28" t="s">
        <v>46</v>
      </c>
      <c r="B22" s="29" t="s">
        <v>47</v>
      </c>
      <c r="C22" s="30">
        <v>24</v>
      </c>
      <c r="D22" s="30">
        <v>16262</v>
      </c>
      <c r="E22" s="30">
        <v>160</v>
      </c>
      <c r="F22" s="31">
        <v>1978592.6245399998</v>
      </c>
      <c r="G22" s="32">
        <f t="shared" si="0"/>
        <v>1978.5926245399999</v>
      </c>
      <c r="H22" s="33">
        <f t="shared" si="1"/>
        <v>0.688614962484843</v>
      </c>
      <c r="I22" s="31">
        <v>1915788.17634</v>
      </c>
      <c r="J22" s="32">
        <f t="shared" si="2"/>
        <v>1915.78817634</v>
      </c>
      <c r="K22" s="33">
        <f>J22*100/J26</f>
        <v>0.7004402275357037</v>
      </c>
      <c r="L22" s="34">
        <f t="shared" si="3"/>
        <v>62.8044481999998</v>
      </c>
      <c r="M22" s="35">
        <f t="shared" si="4"/>
        <v>3.2782563842722934</v>
      </c>
    </row>
    <row r="23" spans="1:13" s="27" customFormat="1" ht="21">
      <c r="A23" s="28" t="s">
        <v>48</v>
      </c>
      <c r="B23" s="29" t="s">
        <v>49</v>
      </c>
      <c r="C23" s="30">
        <v>1</v>
      </c>
      <c r="D23" s="30">
        <v>9042</v>
      </c>
      <c r="E23" s="30">
        <v>1</v>
      </c>
      <c r="F23" s="31">
        <v>239246.09187</v>
      </c>
      <c r="G23" s="32">
        <f t="shared" si="0"/>
        <v>239.24609187000001</v>
      </c>
      <c r="H23" s="33">
        <f t="shared" si="1"/>
        <v>0.0832654668446505</v>
      </c>
      <c r="I23" s="31">
        <v>220814.52102</v>
      </c>
      <c r="J23" s="32">
        <f t="shared" si="2"/>
        <v>220.81452101999997</v>
      </c>
      <c r="K23" s="33">
        <f>J23*100/J26</f>
        <v>0.08073302427511535</v>
      </c>
      <c r="L23" s="34">
        <f t="shared" si="3"/>
        <v>18.431570850000043</v>
      </c>
      <c r="M23" s="35">
        <f t="shared" si="4"/>
        <v>8.347082775561953</v>
      </c>
    </row>
    <row r="24" spans="1:13" s="27" customFormat="1" ht="21">
      <c r="A24" s="28" t="s">
        <v>50</v>
      </c>
      <c r="B24" s="29" t="s">
        <v>53</v>
      </c>
      <c r="C24" s="30">
        <v>1</v>
      </c>
      <c r="D24" s="30">
        <v>430</v>
      </c>
      <c r="E24" s="30">
        <v>1</v>
      </c>
      <c r="F24" s="31">
        <v>75816.73192</v>
      </c>
      <c r="G24" s="32">
        <f t="shared" si="0"/>
        <v>75.81673192000001</v>
      </c>
      <c r="H24" s="33">
        <f t="shared" si="1"/>
        <v>0.026386703032895465</v>
      </c>
      <c r="I24" s="31">
        <v>71313.3121</v>
      </c>
      <c r="J24" s="32">
        <f t="shared" si="2"/>
        <v>71.31331209999999</v>
      </c>
      <c r="K24" s="33">
        <f>J24*100/J26</f>
        <v>0.026073191791524952</v>
      </c>
      <c r="L24" s="34">
        <f t="shared" si="3"/>
        <v>4.503419820000019</v>
      </c>
      <c r="M24" s="35">
        <f t="shared" si="4"/>
        <v>6.314977789399323</v>
      </c>
    </row>
    <row r="25" spans="1:13" s="44" customFormat="1" ht="21">
      <c r="A25" s="36" t="s">
        <v>52</v>
      </c>
      <c r="B25" s="37" t="s">
        <v>51</v>
      </c>
      <c r="C25" s="38">
        <v>0</v>
      </c>
      <c r="D25" s="38">
        <v>0</v>
      </c>
      <c r="E25" s="38">
        <v>0</v>
      </c>
      <c r="F25" s="39">
        <v>0</v>
      </c>
      <c r="G25" s="40">
        <f t="shared" si="0"/>
        <v>0</v>
      </c>
      <c r="H25" s="41">
        <f t="shared" si="1"/>
        <v>0</v>
      </c>
      <c r="I25" s="39">
        <v>0</v>
      </c>
      <c r="J25" s="40">
        <f t="shared" si="2"/>
        <v>0</v>
      </c>
      <c r="K25" s="41">
        <f>J25*100/J26</f>
        <v>0</v>
      </c>
      <c r="L25" s="42">
        <f t="shared" si="3"/>
        <v>0</v>
      </c>
      <c r="M25" s="35">
        <v>0</v>
      </c>
    </row>
    <row r="26" spans="1:14" s="27" customFormat="1" ht="23.25" customHeight="1" thickBot="1">
      <c r="A26" s="65" t="s">
        <v>54</v>
      </c>
      <c r="B26" s="66"/>
      <c r="C26" s="45">
        <f aca="true" t="shared" si="5" ref="C26:L26">SUM(C7:C25)</f>
        <v>578</v>
      </c>
      <c r="D26" s="45">
        <f t="shared" si="5"/>
        <v>1412944</v>
      </c>
      <c r="E26" s="45">
        <f t="shared" si="5"/>
        <v>5760</v>
      </c>
      <c r="F26" s="46">
        <f t="shared" si="5"/>
        <v>287329310.62088996</v>
      </c>
      <c r="G26" s="47">
        <f t="shared" si="5"/>
        <v>287329.31062089</v>
      </c>
      <c r="H26" s="47">
        <f t="shared" si="5"/>
        <v>100</v>
      </c>
      <c r="I26" s="46">
        <f t="shared" si="5"/>
        <v>273512014.44842005</v>
      </c>
      <c r="J26" s="47">
        <f t="shared" si="5"/>
        <v>273512.01444842</v>
      </c>
      <c r="K26" s="47">
        <f t="shared" si="5"/>
        <v>100.00000000000001</v>
      </c>
      <c r="L26" s="47">
        <f t="shared" si="5"/>
        <v>13817.29617246999</v>
      </c>
      <c r="M26" s="48">
        <f>L26*100/J26</f>
        <v>5.051805932669811</v>
      </c>
      <c r="N26" s="49"/>
    </row>
    <row r="27" ht="6" customHeight="1"/>
    <row r="28" spans="2:10" ht="21">
      <c r="B28" s="50" t="s">
        <v>55</v>
      </c>
      <c r="J28" s="51"/>
    </row>
    <row r="29" spans="2:13" ht="21">
      <c r="B29" s="50" t="s">
        <v>56</v>
      </c>
      <c r="D29" s="52"/>
      <c r="F29" s="53"/>
      <c r="G29" s="54"/>
      <c r="I29" s="53"/>
      <c r="J29" s="55"/>
      <c r="K29" s="56"/>
      <c r="L29" s="4"/>
      <c r="M29" s="54"/>
    </row>
    <row r="30" ht="21">
      <c r="B30" s="50" t="s">
        <v>96</v>
      </c>
    </row>
  </sheetData>
  <mergeCells count="10">
    <mergeCell ref="A2:M2"/>
    <mergeCell ref="A1:M1"/>
    <mergeCell ref="A5:B5"/>
    <mergeCell ref="A26:B26"/>
    <mergeCell ref="L5:M5"/>
    <mergeCell ref="L4:M4"/>
    <mergeCell ref="G4:H4"/>
    <mergeCell ref="G5:H5"/>
    <mergeCell ref="J5:K5"/>
    <mergeCell ref="J4:K4"/>
  </mergeCells>
  <printOptions horizontalCentered="1"/>
  <pageMargins left="0.1968503937007874" right="0.2362204724409449" top="0.2362204724409449" bottom="0.1968503937007874" header="0.1968503937007874" footer="0.1968503937007874"/>
  <pageSetup horizontalDpi="600" verticalDpi="600" orientation="landscape" paperSize="9" scale="90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30"/>
  <sheetViews>
    <sheetView zoomScale="75" zoomScaleNormal="75" zoomScaleSheetLayoutView="75" workbookViewId="0" topLeftCell="A1">
      <selection activeCell="G4" sqref="G4:H4"/>
    </sheetView>
  </sheetViews>
  <sheetFormatPr defaultColWidth="9.140625" defaultRowHeight="21.75"/>
  <cols>
    <col min="1" max="1" width="4.00390625" style="2" customWidth="1"/>
    <col min="2" max="2" width="50.8515625" style="1" customWidth="1"/>
    <col min="3" max="3" width="8.8515625" style="1" customWidth="1"/>
    <col min="4" max="4" width="13.7109375" style="1" customWidth="1"/>
    <col min="5" max="5" width="9.421875" style="1" bestFit="1" customWidth="1"/>
    <col min="6" max="6" width="20.00390625" style="3" hidden="1" customWidth="1"/>
    <col min="7" max="7" width="17.28125" style="4" bestFit="1" customWidth="1"/>
    <col min="8" max="8" width="10.8515625" style="1" bestFit="1" customWidth="1"/>
    <col min="9" max="9" width="20.00390625" style="3" hidden="1" customWidth="1"/>
    <col min="10" max="10" width="15.421875" style="4" bestFit="1" customWidth="1"/>
    <col min="11" max="11" width="11.28125" style="1" customWidth="1"/>
    <col min="12" max="12" width="15.421875" style="1" bestFit="1" customWidth="1"/>
    <col min="13" max="13" width="10.8515625" style="1" customWidth="1"/>
    <col min="14" max="16384" width="9.140625" style="1" customWidth="1"/>
  </cols>
  <sheetData>
    <row r="1" spans="1:13" ht="26.2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ht="24" customHeight="1">
      <c r="A2" s="61" t="s">
        <v>58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ht="21" thickBot="1"/>
    <row r="4" spans="1:13" ht="21.75" customHeight="1">
      <c r="A4" s="5"/>
      <c r="B4" s="6"/>
      <c r="C4" s="7" t="s">
        <v>1</v>
      </c>
      <c r="D4" s="7" t="s">
        <v>1</v>
      </c>
      <c r="E4" s="7" t="s">
        <v>1</v>
      </c>
      <c r="F4" s="8" t="s">
        <v>2</v>
      </c>
      <c r="G4" s="62" t="s">
        <v>2</v>
      </c>
      <c r="H4" s="63"/>
      <c r="I4" s="8" t="s">
        <v>2</v>
      </c>
      <c r="J4" s="62" t="s">
        <v>2</v>
      </c>
      <c r="K4" s="63"/>
      <c r="L4" s="62" t="s">
        <v>2</v>
      </c>
      <c r="M4" s="64"/>
    </row>
    <row r="5" spans="1:13" ht="21.75" customHeight="1">
      <c r="A5" s="67" t="s">
        <v>3</v>
      </c>
      <c r="B5" s="68"/>
      <c r="C5" s="9" t="s">
        <v>4</v>
      </c>
      <c r="D5" s="9" t="s">
        <v>5</v>
      </c>
      <c r="E5" s="9" t="s">
        <v>6</v>
      </c>
      <c r="F5" s="10" t="s">
        <v>63</v>
      </c>
      <c r="G5" s="69" t="s">
        <v>8</v>
      </c>
      <c r="H5" s="70"/>
      <c r="I5" s="10" t="s">
        <v>10</v>
      </c>
      <c r="J5" s="69" t="s">
        <v>10</v>
      </c>
      <c r="K5" s="70"/>
      <c r="L5" s="59" t="s">
        <v>11</v>
      </c>
      <c r="M5" s="60"/>
    </row>
    <row r="6" spans="1:13" ht="22.5" customHeight="1" thickBot="1">
      <c r="A6" s="11"/>
      <c r="B6" s="12"/>
      <c r="C6" s="13" t="s">
        <v>12</v>
      </c>
      <c r="D6" s="14" t="s">
        <v>13</v>
      </c>
      <c r="E6" s="13" t="s">
        <v>13</v>
      </c>
      <c r="F6" s="15"/>
      <c r="G6" s="16" t="s">
        <v>14</v>
      </c>
      <c r="H6" s="17" t="s">
        <v>15</v>
      </c>
      <c r="I6" s="15"/>
      <c r="J6" s="16" t="s">
        <v>14</v>
      </c>
      <c r="K6" s="17" t="s">
        <v>15</v>
      </c>
      <c r="L6" s="17" t="s">
        <v>14</v>
      </c>
      <c r="M6" s="18" t="s">
        <v>15</v>
      </c>
    </row>
    <row r="7" spans="1:13" s="27" customFormat="1" ht="21">
      <c r="A7" s="19" t="s">
        <v>16</v>
      </c>
      <c r="B7" s="20" t="s">
        <v>17</v>
      </c>
      <c r="C7" s="21">
        <v>88</v>
      </c>
      <c r="D7" s="21">
        <v>154037</v>
      </c>
      <c r="E7" s="21">
        <v>747</v>
      </c>
      <c r="F7" s="22">
        <v>28156141</v>
      </c>
      <c r="G7" s="23">
        <f aca="true" t="shared" si="0" ref="G7:G25">F7/1000</f>
        <v>28156.141</v>
      </c>
      <c r="H7" s="24">
        <f aca="true" t="shared" si="1" ref="H7:H25">G7*100/$G$26</f>
        <v>11.430428470570156</v>
      </c>
      <c r="I7" s="22">
        <v>34258666.1</v>
      </c>
      <c r="J7" s="23">
        <f aca="true" t="shared" si="2" ref="J7:J25">I7/1000</f>
        <v>34258.6661</v>
      </c>
      <c r="K7" s="24">
        <f>J7*100/J26</f>
        <v>13.993263637610479</v>
      </c>
      <c r="L7" s="25">
        <f aca="true" t="shared" si="3" ref="L7:L25">G7-J7</f>
        <v>-6102.525100000003</v>
      </c>
      <c r="M7" s="26">
        <f aca="true" t="shared" si="4" ref="M7:M23">L7*100/J7</f>
        <v>-17.813084380421927</v>
      </c>
    </row>
    <row r="8" spans="1:13" s="27" customFormat="1" ht="21">
      <c r="A8" s="28" t="s">
        <v>18</v>
      </c>
      <c r="B8" s="29" t="s">
        <v>19</v>
      </c>
      <c r="C8" s="30">
        <v>28</v>
      </c>
      <c r="D8" s="30">
        <v>83754</v>
      </c>
      <c r="E8" s="30">
        <v>119</v>
      </c>
      <c r="F8" s="31">
        <v>39200613.58</v>
      </c>
      <c r="G8" s="32">
        <f t="shared" si="0"/>
        <v>39200.61358</v>
      </c>
      <c r="H8" s="33">
        <f t="shared" si="1"/>
        <v>15.91410589713452</v>
      </c>
      <c r="I8" s="31">
        <v>32667263.12</v>
      </c>
      <c r="J8" s="32">
        <f t="shared" si="2"/>
        <v>32667.26312</v>
      </c>
      <c r="K8" s="33">
        <f>J8*100/J26</f>
        <v>13.343240621891868</v>
      </c>
      <c r="L8" s="34">
        <f t="shared" si="3"/>
        <v>6533.350459999998</v>
      </c>
      <c r="M8" s="35">
        <f t="shared" si="4"/>
        <v>19.999687258771488</v>
      </c>
    </row>
    <row r="9" spans="1:13" s="27" customFormat="1" ht="21">
      <c r="A9" s="28" t="s">
        <v>20</v>
      </c>
      <c r="B9" s="29" t="s">
        <v>21</v>
      </c>
      <c r="C9" s="30">
        <v>59</v>
      </c>
      <c r="D9" s="30">
        <v>223902</v>
      </c>
      <c r="E9" s="30">
        <v>1231</v>
      </c>
      <c r="F9" s="31">
        <v>31895960.13</v>
      </c>
      <c r="G9" s="32">
        <f t="shared" si="0"/>
        <v>31895.96013</v>
      </c>
      <c r="H9" s="33">
        <f t="shared" si="1"/>
        <v>12.948666891749212</v>
      </c>
      <c r="I9" s="31">
        <v>31742843.33</v>
      </c>
      <c r="J9" s="32">
        <f t="shared" si="2"/>
        <v>31742.84333</v>
      </c>
      <c r="K9" s="33">
        <f>J9*100/J26</f>
        <v>12.96565295413108</v>
      </c>
      <c r="L9" s="34">
        <f t="shared" si="3"/>
        <v>153.11679999999978</v>
      </c>
      <c r="M9" s="35">
        <f t="shared" si="4"/>
        <v>0.4823663665166689</v>
      </c>
    </row>
    <row r="10" spans="1:13" s="27" customFormat="1" ht="21">
      <c r="A10" s="28" t="s">
        <v>22</v>
      </c>
      <c r="B10" s="29" t="s">
        <v>23</v>
      </c>
      <c r="C10" s="30">
        <v>38</v>
      </c>
      <c r="D10" s="30">
        <v>101593</v>
      </c>
      <c r="E10" s="30">
        <v>316</v>
      </c>
      <c r="F10" s="31">
        <v>30288759.02</v>
      </c>
      <c r="G10" s="32">
        <f t="shared" si="0"/>
        <v>30288.75902</v>
      </c>
      <c r="H10" s="33">
        <f t="shared" si="1"/>
        <v>12.296198312135411</v>
      </c>
      <c r="I10" s="31">
        <v>27759073.91</v>
      </c>
      <c r="J10" s="32">
        <f t="shared" si="2"/>
        <v>27759.07391</v>
      </c>
      <c r="K10" s="33">
        <f>J10*100/J26</f>
        <v>11.338446115347868</v>
      </c>
      <c r="L10" s="34">
        <f t="shared" si="3"/>
        <v>2529.685110000002</v>
      </c>
      <c r="M10" s="35">
        <f t="shared" si="4"/>
        <v>9.113002538203201</v>
      </c>
    </row>
    <row r="11" spans="1:13" s="27" customFormat="1" ht="21">
      <c r="A11" s="28" t="s">
        <v>24</v>
      </c>
      <c r="B11" s="29" t="s">
        <v>25</v>
      </c>
      <c r="C11" s="30">
        <v>40</v>
      </c>
      <c r="D11" s="30">
        <v>74953</v>
      </c>
      <c r="E11" s="30">
        <v>582</v>
      </c>
      <c r="F11" s="31">
        <v>27040197.43</v>
      </c>
      <c r="G11" s="32">
        <f t="shared" si="0"/>
        <v>27040.19743</v>
      </c>
      <c r="H11" s="33">
        <f t="shared" si="1"/>
        <v>10.977393619164998</v>
      </c>
      <c r="I11" s="31">
        <v>26781119.14</v>
      </c>
      <c r="J11" s="32">
        <f t="shared" si="2"/>
        <v>26781.11914</v>
      </c>
      <c r="K11" s="33">
        <f>J11*100/J26</f>
        <v>10.938991598282806</v>
      </c>
      <c r="L11" s="34">
        <f t="shared" si="3"/>
        <v>259.0782900000013</v>
      </c>
      <c r="M11" s="35">
        <f t="shared" si="4"/>
        <v>0.9673915740625069</v>
      </c>
    </row>
    <row r="12" spans="1:13" s="27" customFormat="1" ht="21">
      <c r="A12" s="28" t="s">
        <v>26</v>
      </c>
      <c r="B12" s="29" t="s">
        <v>27</v>
      </c>
      <c r="C12" s="30">
        <v>44</v>
      </c>
      <c r="D12" s="30">
        <v>110538</v>
      </c>
      <c r="E12" s="30">
        <v>442</v>
      </c>
      <c r="F12" s="31">
        <v>23680999.31</v>
      </c>
      <c r="G12" s="32">
        <f t="shared" si="0"/>
        <v>23680.99931</v>
      </c>
      <c r="H12" s="33">
        <f t="shared" si="1"/>
        <v>9.613674285995947</v>
      </c>
      <c r="I12" s="31">
        <v>25850522.98</v>
      </c>
      <c r="J12" s="32">
        <f t="shared" si="2"/>
        <v>25850.52298</v>
      </c>
      <c r="K12" s="33">
        <f>J12*100/J26</f>
        <v>10.558881136041897</v>
      </c>
      <c r="L12" s="34">
        <f t="shared" si="3"/>
        <v>-2169.5236700000023</v>
      </c>
      <c r="M12" s="35">
        <f t="shared" si="4"/>
        <v>-8.392571677093406</v>
      </c>
    </row>
    <row r="13" spans="1:13" s="27" customFormat="1" ht="21">
      <c r="A13" s="28" t="s">
        <v>28</v>
      </c>
      <c r="B13" s="29" t="s">
        <v>29</v>
      </c>
      <c r="C13" s="30">
        <v>39</v>
      </c>
      <c r="D13" s="30">
        <v>107785</v>
      </c>
      <c r="E13" s="30">
        <v>387</v>
      </c>
      <c r="F13" s="31">
        <v>15914314.07</v>
      </c>
      <c r="G13" s="32">
        <f t="shared" si="0"/>
        <v>15914.31407</v>
      </c>
      <c r="H13" s="33">
        <f t="shared" si="1"/>
        <v>6.460666205476214</v>
      </c>
      <c r="I13" s="31">
        <v>15640458.59</v>
      </c>
      <c r="J13" s="32">
        <f t="shared" si="2"/>
        <v>15640.45859</v>
      </c>
      <c r="K13" s="33">
        <f>J13*100/J26</f>
        <v>6.388487509237829</v>
      </c>
      <c r="L13" s="34">
        <f t="shared" si="3"/>
        <v>273.85548000000017</v>
      </c>
      <c r="M13" s="35">
        <f t="shared" si="4"/>
        <v>1.7509427771836208</v>
      </c>
    </row>
    <row r="14" spans="1:13" s="27" customFormat="1" ht="21">
      <c r="A14" s="28" t="s">
        <v>30</v>
      </c>
      <c r="B14" s="29" t="s">
        <v>31</v>
      </c>
      <c r="C14" s="30">
        <v>96</v>
      </c>
      <c r="D14" s="30">
        <v>88255</v>
      </c>
      <c r="E14" s="30">
        <v>275</v>
      </c>
      <c r="F14" s="31">
        <v>11854877.07</v>
      </c>
      <c r="G14" s="32">
        <f t="shared" si="0"/>
        <v>11854.87707</v>
      </c>
      <c r="H14" s="33">
        <f t="shared" si="1"/>
        <v>4.812673880843164</v>
      </c>
      <c r="I14" s="31">
        <v>11888288.05</v>
      </c>
      <c r="J14" s="32">
        <f t="shared" si="2"/>
        <v>11888.288050000001</v>
      </c>
      <c r="K14" s="33">
        <f>J14*100/J26</f>
        <v>4.855879338615119</v>
      </c>
      <c r="L14" s="34">
        <f t="shared" si="3"/>
        <v>-33.41098000000056</v>
      </c>
      <c r="M14" s="35">
        <f t="shared" si="4"/>
        <v>-0.28104113779444095</v>
      </c>
    </row>
    <row r="15" spans="1:13" s="27" customFormat="1" ht="21">
      <c r="A15" s="28" t="s">
        <v>32</v>
      </c>
      <c r="B15" s="29" t="s">
        <v>33</v>
      </c>
      <c r="C15" s="30">
        <v>28</v>
      </c>
      <c r="D15" s="30">
        <v>83556</v>
      </c>
      <c r="E15" s="30">
        <v>382</v>
      </c>
      <c r="F15" s="31">
        <v>11674897.39</v>
      </c>
      <c r="G15" s="32">
        <f t="shared" si="0"/>
        <v>11674.89739</v>
      </c>
      <c r="H15" s="33">
        <f t="shared" si="1"/>
        <v>4.739608297800513</v>
      </c>
      <c r="I15" s="31">
        <v>11808059.14</v>
      </c>
      <c r="J15" s="32">
        <f t="shared" si="2"/>
        <v>11808.059140000001</v>
      </c>
      <c r="K15" s="33">
        <f>J15*100/J26</f>
        <v>4.823109110909489</v>
      </c>
      <c r="L15" s="34">
        <f t="shared" si="3"/>
        <v>-133.16175000000112</v>
      </c>
      <c r="M15" s="35">
        <f t="shared" si="4"/>
        <v>-1.1277191994145204</v>
      </c>
    </row>
    <row r="16" spans="1:13" s="27" customFormat="1" ht="21">
      <c r="A16" s="28" t="s">
        <v>34</v>
      </c>
      <c r="B16" s="29" t="s">
        <v>35</v>
      </c>
      <c r="C16" s="30">
        <v>12</v>
      </c>
      <c r="D16" s="30">
        <v>27028</v>
      </c>
      <c r="E16" s="30">
        <v>113</v>
      </c>
      <c r="F16" s="31">
        <v>6767998.67</v>
      </c>
      <c r="G16" s="32">
        <f t="shared" si="0"/>
        <v>6767.99867</v>
      </c>
      <c r="H16" s="33">
        <f t="shared" si="1"/>
        <v>2.747575553281572</v>
      </c>
      <c r="I16" s="31">
        <v>6636472.24</v>
      </c>
      <c r="J16" s="32">
        <f t="shared" si="2"/>
        <v>6636.47224</v>
      </c>
      <c r="K16" s="33">
        <f>J16*100/J26</f>
        <v>2.710727423155666</v>
      </c>
      <c r="L16" s="34">
        <f t="shared" si="3"/>
        <v>131.5264299999999</v>
      </c>
      <c r="M16" s="35">
        <f t="shared" si="4"/>
        <v>1.9818726763784351</v>
      </c>
    </row>
    <row r="17" spans="1:13" s="27" customFormat="1" ht="21">
      <c r="A17" s="28" t="s">
        <v>36</v>
      </c>
      <c r="B17" s="29" t="s">
        <v>37</v>
      </c>
      <c r="C17" s="30">
        <v>3</v>
      </c>
      <c r="D17" s="30">
        <v>9957</v>
      </c>
      <c r="E17" s="30">
        <v>13</v>
      </c>
      <c r="F17" s="31">
        <v>4756097.45</v>
      </c>
      <c r="G17" s="32">
        <f t="shared" si="0"/>
        <v>4756.09745</v>
      </c>
      <c r="H17" s="33">
        <f t="shared" si="1"/>
        <v>1.9308125961326206</v>
      </c>
      <c r="I17" s="31">
        <v>4722934.93</v>
      </c>
      <c r="J17" s="32">
        <f t="shared" si="2"/>
        <v>4722.934929999999</v>
      </c>
      <c r="K17" s="33">
        <f>J17*100/J26</f>
        <v>1.9291257116040892</v>
      </c>
      <c r="L17" s="34">
        <f t="shared" si="3"/>
        <v>33.16252000000077</v>
      </c>
      <c r="M17" s="35">
        <f t="shared" si="4"/>
        <v>0.7021591550913189</v>
      </c>
    </row>
    <row r="18" spans="1:13" s="27" customFormat="1" ht="21">
      <c r="A18" s="28" t="s">
        <v>38</v>
      </c>
      <c r="B18" s="29" t="s">
        <v>39</v>
      </c>
      <c r="C18" s="30">
        <v>2</v>
      </c>
      <c r="D18" s="30">
        <v>1217</v>
      </c>
      <c r="E18" s="30">
        <v>4</v>
      </c>
      <c r="F18" s="31">
        <v>4339084.25</v>
      </c>
      <c r="G18" s="32">
        <f t="shared" si="0"/>
        <v>4339.08425</v>
      </c>
      <c r="H18" s="33">
        <f t="shared" si="1"/>
        <v>1.7615195259678005</v>
      </c>
      <c r="I18" s="31">
        <v>4219195.31</v>
      </c>
      <c r="J18" s="32">
        <f t="shared" si="2"/>
        <v>4219.195309999999</v>
      </c>
      <c r="K18" s="33">
        <f>J18*100/J26</f>
        <v>1.7233686839721893</v>
      </c>
      <c r="L18" s="34">
        <f t="shared" si="3"/>
        <v>119.88894000000073</v>
      </c>
      <c r="M18" s="35">
        <f t="shared" si="4"/>
        <v>2.8415119754198046</v>
      </c>
    </row>
    <row r="19" spans="1:13" s="27" customFormat="1" ht="21">
      <c r="A19" s="28" t="s">
        <v>40</v>
      </c>
      <c r="B19" s="29" t="s">
        <v>41</v>
      </c>
      <c r="C19" s="30">
        <v>31</v>
      </c>
      <c r="D19" s="30">
        <v>27723</v>
      </c>
      <c r="E19" s="30">
        <v>202</v>
      </c>
      <c r="F19" s="31">
        <v>3310847.08507</v>
      </c>
      <c r="G19" s="32">
        <f t="shared" si="0"/>
        <v>3310.84708507</v>
      </c>
      <c r="H19" s="33">
        <f t="shared" si="1"/>
        <v>1.3440904697447118</v>
      </c>
      <c r="I19" s="31">
        <v>3441211.37981</v>
      </c>
      <c r="J19" s="32">
        <f t="shared" si="2"/>
        <v>3441.21137981</v>
      </c>
      <c r="K19" s="33">
        <f>J19*100/J26</f>
        <v>1.4055940744997848</v>
      </c>
      <c r="L19" s="34">
        <f t="shared" si="3"/>
        <v>-130.36429473999988</v>
      </c>
      <c r="M19" s="35">
        <f t="shared" si="4"/>
        <v>-3.7883256897516624</v>
      </c>
    </row>
    <row r="20" spans="1:13" s="27" customFormat="1" ht="21">
      <c r="A20" s="28" t="s">
        <v>42</v>
      </c>
      <c r="B20" s="29" t="s">
        <v>43</v>
      </c>
      <c r="C20" s="30">
        <v>44</v>
      </c>
      <c r="D20" s="30">
        <v>36091</v>
      </c>
      <c r="E20" s="30">
        <v>271</v>
      </c>
      <c r="F20" s="31">
        <v>3230367.44</v>
      </c>
      <c r="G20" s="32">
        <f t="shared" si="0"/>
        <v>3230.36744</v>
      </c>
      <c r="H20" s="33">
        <f t="shared" si="1"/>
        <v>1.3114184914963607</v>
      </c>
      <c r="I20" s="31">
        <v>3205938.85</v>
      </c>
      <c r="J20" s="32">
        <f t="shared" si="2"/>
        <v>3205.93885</v>
      </c>
      <c r="K20" s="33">
        <f>J20*100/J26</f>
        <v>1.3094948706747154</v>
      </c>
      <c r="L20" s="34">
        <f t="shared" si="3"/>
        <v>24.428589999999986</v>
      </c>
      <c r="M20" s="35">
        <f t="shared" si="4"/>
        <v>0.7619792872842844</v>
      </c>
    </row>
    <row r="21" spans="1:13" s="27" customFormat="1" ht="21">
      <c r="A21" s="28" t="s">
        <v>44</v>
      </c>
      <c r="B21" s="29" t="s">
        <v>45</v>
      </c>
      <c r="C21" s="30">
        <v>10</v>
      </c>
      <c r="D21" s="30">
        <v>167785</v>
      </c>
      <c r="E21" s="30">
        <v>53</v>
      </c>
      <c r="F21" s="31">
        <v>2557386.93</v>
      </c>
      <c r="G21" s="32">
        <f t="shared" si="0"/>
        <v>2557.38693</v>
      </c>
      <c r="H21" s="33">
        <f t="shared" si="1"/>
        <v>1.0382114642392226</v>
      </c>
      <c r="I21" s="31">
        <v>2605042.24</v>
      </c>
      <c r="J21" s="32">
        <f t="shared" si="2"/>
        <v>2605.04224</v>
      </c>
      <c r="K21" s="33">
        <f>J21*100/J26</f>
        <v>1.0640531871563834</v>
      </c>
      <c r="L21" s="34">
        <f t="shared" si="3"/>
        <v>-47.6553100000001</v>
      </c>
      <c r="M21" s="35">
        <f t="shared" si="4"/>
        <v>-1.8293488400403095</v>
      </c>
    </row>
    <row r="22" spans="1:13" s="27" customFormat="1" ht="21">
      <c r="A22" s="28" t="s">
        <v>46</v>
      </c>
      <c r="B22" s="29" t="s">
        <v>47</v>
      </c>
      <c r="C22" s="30">
        <v>23</v>
      </c>
      <c r="D22" s="30">
        <v>14017</v>
      </c>
      <c r="E22" s="30">
        <v>130</v>
      </c>
      <c r="F22" s="31">
        <v>1527128.09</v>
      </c>
      <c r="G22" s="32">
        <f t="shared" si="0"/>
        <v>1527.1280900000002</v>
      </c>
      <c r="H22" s="33">
        <f t="shared" si="1"/>
        <v>0.6199616772107877</v>
      </c>
      <c r="I22" s="31">
        <v>1472512.51</v>
      </c>
      <c r="J22" s="32">
        <f t="shared" si="2"/>
        <v>1472.51251</v>
      </c>
      <c r="K22" s="33">
        <f>J22*100/J26</f>
        <v>0.6014611223321837</v>
      </c>
      <c r="L22" s="34">
        <f t="shared" si="3"/>
        <v>54.615580000000136</v>
      </c>
      <c r="M22" s="35">
        <f t="shared" si="4"/>
        <v>3.709006180191986</v>
      </c>
    </row>
    <row r="23" spans="1:13" s="27" customFormat="1" ht="21">
      <c r="A23" s="28" t="s">
        <v>48</v>
      </c>
      <c r="B23" s="29" t="s">
        <v>49</v>
      </c>
      <c r="C23" s="30">
        <v>1</v>
      </c>
      <c r="D23" s="30">
        <v>9270</v>
      </c>
      <c r="E23" s="30">
        <v>1</v>
      </c>
      <c r="F23" s="31">
        <v>130539</v>
      </c>
      <c r="G23" s="32">
        <f t="shared" si="0"/>
        <v>130.539</v>
      </c>
      <c r="H23" s="33">
        <f t="shared" si="1"/>
        <v>0.05299436105678535</v>
      </c>
      <c r="I23" s="31">
        <v>122957</v>
      </c>
      <c r="J23" s="32">
        <f t="shared" si="2"/>
        <v>122.957</v>
      </c>
      <c r="K23" s="33">
        <f>J23*100/J26</f>
        <v>0.05022290453654503</v>
      </c>
      <c r="L23" s="34">
        <f t="shared" si="3"/>
        <v>7.581999999999994</v>
      </c>
      <c r="M23" s="35">
        <f t="shared" si="4"/>
        <v>6.16638336979594</v>
      </c>
    </row>
    <row r="24" spans="1:13" s="27" customFormat="1" ht="21">
      <c r="A24" s="28" t="s">
        <v>50</v>
      </c>
      <c r="B24" s="29" t="s">
        <v>51</v>
      </c>
      <c r="C24" s="30">
        <v>0</v>
      </c>
      <c r="D24" s="30">
        <v>0</v>
      </c>
      <c r="E24" s="30">
        <v>0</v>
      </c>
      <c r="F24" s="31">
        <v>0</v>
      </c>
      <c r="G24" s="32">
        <f t="shared" si="0"/>
        <v>0</v>
      </c>
      <c r="H24" s="33">
        <f t="shared" si="1"/>
        <v>0</v>
      </c>
      <c r="I24" s="31">
        <v>0</v>
      </c>
      <c r="J24" s="32">
        <f t="shared" si="2"/>
        <v>0</v>
      </c>
      <c r="K24" s="33">
        <f>J24*100/J26</f>
        <v>0</v>
      </c>
      <c r="L24" s="34">
        <f t="shared" si="3"/>
        <v>0</v>
      </c>
      <c r="M24" s="35">
        <v>0</v>
      </c>
    </row>
    <row r="25" spans="1:13" s="44" customFormat="1" ht="21">
      <c r="A25" s="36" t="s">
        <v>52</v>
      </c>
      <c r="B25" s="37" t="s">
        <v>53</v>
      </c>
      <c r="C25" s="38">
        <v>0</v>
      </c>
      <c r="D25" s="38">
        <v>0</v>
      </c>
      <c r="E25" s="38">
        <v>0</v>
      </c>
      <c r="F25" s="39">
        <v>0</v>
      </c>
      <c r="G25" s="40">
        <f t="shared" si="0"/>
        <v>0</v>
      </c>
      <c r="H25" s="41">
        <f t="shared" si="1"/>
        <v>0</v>
      </c>
      <c r="I25" s="39">
        <v>0</v>
      </c>
      <c r="J25" s="40">
        <f t="shared" si="2"/>
        <v>0</v>
      </c>
      <c r="K25" s="41">
        <f>J25*100/J26</f>
        <v>0</v>
      </c>
      <c r="L25" s="42">
        <f t="shared" si="3"/>
        <v>0</v>
      </c>
      <c r="M25" s="43">
        <v>0</v>
      </c>
    </row>
    <row r="26" spans="1:14" s="27" customFormat="1" ht="23.25" customHeight="1" thickBot="1">
      <c r="A26" s="65" t="s">
        <v>54</v>
      </c>
      <c r="B26" s="66"/>
      <c r="C26" s="45">
        <f aca="true" t="shared" si="5" ref="C26:L26">SUM(C7:C25)</f>
        <v>586</v>
      </c>
      <c r="D26" s="45">
        <f t="shared" si="5"/>
        <v>1321461</v>
      </c>
      <c r="E26" s="45">
        <f t="shared" si="5"/>
        <v>5268</v>
      </c>
      <c r="F26" s="46">
        <f t="shared" si="5"/>
        <v>246326207.91507</v>
      </c>
      <c r="G26" s="47">
        <f t="shared" si="5"/>
        <v>246326.20791507</v>
      </c>
      <c r="H26" s="47">
        <f t="shared" si="5"/>
        <v>100</v>
      </c>
      <c r="I26" s="46">
        <f t="shared" si="5"/>
        <v>244822558.81981003</v>
      </c>
      <c r="J26" s="47">
        <f t="shared" si="5"/>
        <v>244822.55881981002</v>
      </c>
      <c r="K26" s="47">
        <f t="shared" si="5"/>
        <v>99.99999999999999</v>
      </c>
      <c r="L26" s="47">
        <f t="shared" si="5"/>
        <v>1503.649095259996</v>
      </c>
      <c r="M26" s="48">
        <f>L26*100/J26</f>
        <v>0.6141791436657132</v>
      </c>
      <c r="N26" s="49"/>
    </row>
    <row r="27" ht="6" customHeight="1"/>
    <row r="28" spans="2:10" ht="21">
      <c r="B28" s="50" t="s">
        <v>55</v>
      </c>
      <c r="J28" s="51"/>
    </row>
    <row r="29" spans="2:13" ht="21">
      <c r="B29" s="50" t="s">
        <v>56</v>
      </c>
      <c r="D29" s="52"/>
      <c r="F29" s="53"/>
      <c r="G29" s="54"/>
      <c r="I29" s="53"/>
      <c r="J29" s="55"/>
      <c r="K29" s="56"/>
      <c r="L29" s="4"/>
      <c r="M29" s="54"/>
    </row>
    <row r="30" ht="21">
      <c r="B30" s="50" t="s">
        <v>57</v>
      </c>
    </row>
  </sheetData>
  <mergeCells count="10">
    <mergeCell ref="A1:M1"/>
    <mergeCell ref="A2:M2"/>
    <mergeCell ref="A5:B5"/>
    <mergeCell ref="A26:B26"/>
    <mergeCell ref="L5:M5"/>
    <mergeCell ref="L4:M4"/>
    <mergeCell ref="G4:H4"/>
    <mergeCell ref="G5:H5"/>
    <mergeCell ref="J5:K5"/>
    <mergeCell ref="J4:K4"/>
  </mergeCells>
  <printOptions horizontalCentered="1"/>
  <pageMargins left="0.1968503937007874" right="0.2362204724409449" top="0.2362204724409449" bottom="0.1968503937007874" header="0.1968503937007874" footer="0.1968503937007874"/>
  <pageSetup horizontalDpi="600" verticalDpi="600" orientation="landscape" paperSize="9" scale="90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30"/>
  <sheetViews>
    <sheetView zoomScale="75" zoomScaleNormal="75" zoomScaleSheetLayoutView="75" workbookViewId="0" topLeftCell="A6">
      <selection activeCell="B32" sqref="B32"/>
    </sheetView>
  </sheetViews>
  <sheetFormatPr defaultColWidth="9.140625" defaultRowHeight="21.75"/>
  <cols>
    <col min="1" max="1" width="4.00390625" style="2" customWidth="1"/>
    <col min="2" max="2" width="50.8515625" style="1" customWidth="1"/>
    <col min="3" max="3" width="8.8515625" style="1" customWidth="1"/>
    <col min="4" max="4" width="13.7109375" style="1" customWidth="1"/>
    <col min="5" max="5" width="9.421875" style="1" bestFit="1" customWidth="1"/>
    <col min="6" max="6" width="20.00390625" style="3" hidden="1" customWidth="1"/>
    <col min="7" max="7" width="17.28125" style="4" bestFit="1" customWidth="1"/>
    <col min="8" max="8" width="10.8515625" style="1" bestFit="1" customWidth="1"/>
    <col min="9" max="9" width="20.00390625" style="3" hidden="1" customWidth="1"/>
    <col min="10" max="10" width="15.421875" style="4" bestFit="1" customWidth="1"/>
    <col min="11" max="11" width="11.28125" style="1" customWidth="1"/>
    <col min="12" max="12" width="15.421875" style="1" bestFit="1" customWidth="1"/>
    <col min="13" max="13" width="10.8515625" style="1" customWidth="1"/>
    <col min="14" max="16384" width="9.140625" style="1" customWidth="1"/>
  </cols>
  <sheetData>
    <row r="1" spans="1:13" ht="26.2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ht="24" customHeight="1">
      <c r="A2" s="61" t="s">
        <v>61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ht="21" thickBot="1"/>
    <row r="4" spans="1:13" ht="21.75" customHeight="1">
      <c r="A4" s="5"/>
      <c r="B4" s="6"/>
      <c r="C4" s="7" t="s">
        <v>1</v>
      </c>
      <c r="D4" s="7" t="s">
        <v>1</v>
      </c>
      <c r="E4" s="7" t="s">
        <v>1</v>
      </c>
      <c r="F4" s="8" t="s">
        <v>2</v>
      </c>
      <c r="G4" s="62" t="s">
        <v>2</v>
      </c>
      <c r="H4" s="63"/>
      <c r="I4" s="8" t="s">
        <v>2</v>
      </c>
      <c r="J4" s="62" t="s">
        <v>2</v>
      </c>
      <c r="K4" s="63"/>
      <c r="L4" s="62" t="s">
        <v>2</v>
      </c>
      <c r="M4" s="64"/>
    </row>
    <row r="5" spans="1:13" ht="21.75" customHeight="1">
      <c r="A5" s="67" t="s">
        <v>3</v>
      </c>
      <c r="B5" s="68"/>
      <c r="C5" s="9" t="s">
        <v>4</v>
      </c>
      <c r="D5" s="9" t="s">
        <v>5</v>
      </c>
      <c r="E5" s="9" t="s">
        <v>6</v>
      </c>
      <c r="F5" s="57" t="str">
        <f>G5</f>
        <v>กุมภาพันธ์ 2546</v>
      </c>
      <c r="G5" s="69" t="s">
        <v>62</v>
      </c>
      <c r="H5" s="70"/>
      <c r="I5" s="57" t="str">
        <f>J5</f>
        <v>มกราคม 2546</v>
      </c>
      <c r="J5" s="69" t="s">
        <v>8</v>
      </c>
      <c r="K5" s="70"/>
      <c r="L5" s="59" t="s">
        <v>11</v>
      </c>
      <c r="M5" s="60"/>
    </row>
    <row r="6" spans="1:13" ht="22.5" customHeight="1" thickBot="1">
      <c r="A6" s="11"/>
      <c r="B6" s="12"/>
      <c r="C6" s="13" t="s">
        <v>12</v>
      </c>
      <c r="D6" s="14" t="s">
        <v>13</v>
      </c>
      <c r="E6" s="13" t="s">
        <v>13</v>
      </c>
      <c r="F6" s="15"/>
      <c r="G6" s="16" t="s">
        <v>14</v>
      </c>
      <c r="H6" s="17" t="s">
        <v>15</v>
      </c>
      <c r="I6" s="15"/>
      <c r="J6" s="16" t="s">
        <v>14</v>
      </c>
      <c r="K6" s="17" t="s">
        <v>15</v>
      </c>
      <c r="L6" s="17" t="s">
        <v>14</v>
      </c>
      <c r="M6" s="18" t="s">
        <v>15</v>
      </c>
    </row>
    <row r="7" spans="1:13" s="27" customFormat="1" ht="21">
      <c r="A7" s="19" t="s">
        <v>16</v>
      </c>
      <c r="B7" s="20" t="s">
        <v>19</v>
      </c>
      <c r="C7" s="21">
        <v>28</v>
      </c>
      <c r="D7" s="21">
        <v>84275</v>
      </c>
      <c r="E7" s="21">
        <v>119</v>
      </c>
      <c r="F7" s="22">
        <v>39411588.970300004</v>
      </c>
      <c r="G7" s="23">
        <v>39411.58897030001</v>
      </c>
      <c r="H7" s="24">
        <f aca="true" t="shared" si="0" ref="H7:H25">G7*100/$G$26</f>
        <v>15.898018670026243</v>
      </c>
      <c r="I7" s="22">
        <v>28156141</v>
      </c>
      <c r="J7" s="23">
        <v>39200.61358</v>
      </c>
      <c r="K7" s="24">
        <f>J7*100/J26</f>
        <v>15.91410589713452</v>
      </c>
      <c r="L7" s="25">
        <f aca="true" t="shared" si="1" ref="L7:L25">G7-J7</f>
        <v>210.97539030000917</v>
      </c>
      <c r="M7" s="26">
        <f aca="true" t="shared" si="2" ref="M7:M23">L7*100/J7</f>
        <v>0.5381941021648906</v>
      </c>
    </row>
    <row r="8" spans="1:13" s="27" customFormat="1" ht="21">
      <c r="A8" s="28" t="s">
        <v>18</v>
      </c>
      <c r="B8" s="29" t="s">
        <v>21</v>
      </c>
      <c r="C8" s="30">
        <v>59</v>
      </c>
      <c r="D8" s="30">
        <v>225765</v>
      </c>
      <c r="E8" s="30">
        <v>1254</v>
      </c>
      <c r="F8" s="31">
        <v>32125734.79</v>
      </c>
      <c r="G8" s="32">
        <v>32125.73479</v>
      </c>
      <c r="H8" s="33">
        <f t="shared" si="0"/>
        <v>12.959019030281027</v>
      </c>
      <c r="I8" s="31">
        <v>39200613.58</v>
      </c>
      <c r="J8" s="32">
        <v>31895.96013</v>
      </c>
      <c r="K8" s="33">
        <f>J8*100/J26</f>
        <v>12.948666891749212</v>
      </c>
      <c r="L8" s="34">
        <f t="shared" si="1"/>
        <v>229.77465999999913</v>
      </c>
      <c r="M8" s="35">
        <f t="shared" si="2"/>
        <v>0.720387970964018</v>
      </c>
    </row>
    <row r="9" spans="1:13" s="27" customFormat="1" ht="21">
      <c r="A9" s="28" t="s">
        <v>20</v>
      </c>
      <c r="B9" s="29" t="s">
        <v>23</v>
      </c>
      <c r="C9" s="30">
        <v>38</v>
      </c>
      <c r="D9" s="30">
        <v>101977</v>
      </c>
      <c r="E9" s="30">
        <v>319</v>
      </c>
      <c r="F9" s="31">
        <v>30471448.89</v>
      </c>
      <c r="G9" s="32">
        <v>30471.44889</v>
      </c>
      <c r="H9" s="33">
        <f t="shared" si="0"/>
        <v>12.291705968034785</v>
      </c>
      <c r="I9" s="31">
        <v>31895960.13</v>
      </c>
      <c r="J9" s="32">
        <v>30288.75902</v>
      </c>
      <c r="K9" s="33">
        <f>J9*100/J26</f>
        <v>12.296198312135411</v>
      </c>
      <c r="L9" s="34">
        <f t="shared" si="1"/>
        <v>182.68986999999834</v>
      </c>
      <c r="M9" s="35">
        <f t="shared" si="2"/>
        <v>0.6031606309105176</v>
      </c>
    </row>
    <row r="10" spans="1:13" s="27" customFormat="1" ht="21">
      <c r="A10" s="28" t="s">
        <v>22</v>
      </c>
      <c r="B10" s="29" t="s">
        <v>17</v>
      </c>
      <c r="C10" s="30">
        <v>88</v>
      </c>
      <c r="D10" s="30">
        <v>155715</v>
      </c>
      <c r="E10" s="30">
        <v>761</v>
      </c>
      <c r="F10" s="31">
        <v>28237120.39</v>
      </c>
      <c r="G10" s="32">
        <v>28237.12039</v>
      </c>
      <c r="H10" s="33">
        <f t="shared" si="0"/>
        <v>11.390412791686575</v>
      </c>
      <c r="I10" s="31">
        <v>30288759.02</v>
      </c>
      <c r="J10" s="32">
        <v>28156.141</v>
      </c>
      <c r="K10" s="33">
        <f>J10*100/J26</f>
        <v>11.430428470570156</v>
      </c>
      <c r="L10" s="34">
        <f t="shared" si="1"/>
        <v>80.97939000000042</v>
      </c>
      <c r="M10" s="35">
        <f t="shared" si="2"/>
        <v>0.28760826989749916</v>
      </c>
    </row>
    <row r="11" spans="1:13" s="27" customFormat="1" ht="21">
      <c r="A11" s="28" t="s">
        <v>24</v>
      </c>
      <c r="B11" s="29" t="s">
        <v>25</v>
      </c>
      <c r="C11" s="30">
        <v>40</v>
      </c>
      <c r="D11" s="30">
        <v>76673</v>
      </c>
      <c r="E11" s="30">
        <v>585</v>
      </c>
      <c r="F11" s="31">
        <v>27128195.51</v>
      </c>
      <c r="G11" s="32">
        <v>27128.19551</v>
      </c>
      <c r="H11" s="33">
        <f t="shared" si="0"/>
        <v>10.94308983652275</v>
      </c>
      <c r="I11" s="31">
        <v>27040197.43</v>
      </c>
      <c r="J11" s="32">
        <v>27040.19743</v>
      </c>
      <c r="K11" s="33">
        <f>J11*100/J26</f>
        <v>10.977393619164998</v>
      </c>
      <c r="L11" s="34">
        <f t="shared" si="1"/>
        <v>87.99808000000121</v>
      </c>
      <c r="M11" s="35">
        <f t="shared" si="2"/>
        <v>0.325434310262731</v>
      </c>
    </row>
    <row r="12" spans="1:13" s="27" customFormat="1" ht="21">
      <c r="A12" s="28" t="s">
        <v>26</v>
      </c>
      <c r="B12" s="29" t="s">
        <v>27</v>
      </c>
      <c r="C12" s="30">
        <v>44</v>
      </c>
      <c r="D12" s="30">
        <v>111162</v>
      </c>
      <c r="E12" s="30">
        <v>442</v>
      </c>
      <c r="F12" s="31">
        <v>23850785.59</v>
      </c>
      <c r="G12" s="32">
        <v>23850.78559</v>
      </c>
      <c r="H12" s="33">
        <f t="shared" si="0"/>
        <v>9.621033927111073</v>
      </c>
      <c r="I12" s="31">
        <v>23680999.31</v>
      </c>
      <c r="J12" s="32">
        <v>23680.99931</v>
      </c>
      <c r="K12" s="33">
        <f>J12*100/J26</f>
        <v>9.613674285995947</v>
      </c>
      <c r="L12" s="34">
        <f t="shared" si="1"/>
        <v>169.78628000000026</v>
      </c>
      <c r="M12" s="35">
        <f t="shared" si="2"/>
        <v>0.7169726149533858</v>
      </c>
    </row>
    <row r="13" spans="1:13" s="27" customFormat="1" ht="21">
      <c r="A13" s="28" t="s">
        <v>28</v>
      </c>
      <c r="B13" s="29" t="s">
        <v>29</v>
      </c>
      <c r="C13" s="30">
        <v>39</v>
      </c>
      <c r="D13" s="30">
        <v>110611</v>
      </c>
      <c r="E13" s="30">
        <v>393</v>
      </c>
      <c r="F13" s="31">
        <v>16161174.05</v>
      </c>
      <c r="G13" s="32">
        <v>16161.174050000001</v>
      </c>
      <c r="H13" s="33">
        <f t="shared" si="0"/>
        <v>6.519164882442645</v>
      </c>
      <c r="I13" s="31">
        <v>15914314.07</v>
      </c>
      <c r="J13" s="32">
        <v>15914.31407</v>
      </c>
      <c r="K13" s="33">
        <f>J13*100/J26</f>
        <v>6.460666205476214</v>
      </c>
      <c r="L13" s="34">
        <f t="shared" si="1"/>
        <v>246.8599800000011</v>
      </c>
      <c r="M13" s="35">
        <f t="shared" si="2"/>
        <v>1.5511820296757601</v>
      </c>
    </row>
    <row r="14" spans="1:13" s="27" customFormat="1" ht="21">
      <c r="A14" s="28" t="s">
        <v>30</v>
      </c>
      <c r="B14" s="29" t="s">
        <v>31</v>
      </c>
      <c r="C14" s="30">
        <v>95</v>
      </c>
      <c r="D14" s="30">
        <v>73027</v>
      </c>
      <c r="E14" s="30">
        <v>277</v>
      </c>
      <c r="F14" s="31">
        <v>11893046.75</v>
      </c>
      <c r="G14" s="32">
        <v>11893.04675</v>
      </c>
      <c r="H14" s="33">
        <f t="shared" si="0"/>
        <v>4.797469074831764</v>
      </c>
      <c r="I14" s="31">
        <v>11854877.07</v>
      </c>
      <c r="J14" s="32">
        <v>11854.87707</v>
      </c>
      <c r="K14" s="33">
        <f>J14*100/J26</f>
        <v>4.812673880843164</v>
      </c>
      <c r="L14" s="34">
        <f t="shared" si="1"/>
        <v>38.16967999999906</v>
      </c>
      <c r="M14" s="35">
        <f t="shared" si="2"/>
        <v>0.32197449011589846</v>
      </c>
    </row>
    <row r="15" spans="1:13" s="27" customFormat="1" ht="21">
      <c r="A15" s="28" t="s">
        <v>32</v>
      </c>
      <c r="B15" s="29" t="s">
        <v>33</v>
      </c>
      <c r="C15" s="30">
        <v>28</v>
      </c>
      <c r="D15" s="30">
        <v>83699</v>
      </c>
      <c r="E15" s="30">
        <v>381</v>
      </c>
      <c r="F15" s="31">
        <v>11732090.77</v>
      </c>
      <c r="G15" s="32">
        <v>11732.090769999999</v>
      </c>
      <c r="H15" s="33">
        <f t="shared" si="0"/>
        <v>4.732541949538218</v>
      </c>
      <c r="I15" s="31">
        <v>11674897.39</v>
      </c>
      <c r="J15" s="32">
        <v>11674.89739</v>
      </c>
      <c r="K15" s="33">
        <f>J15*100/J26</f>
        <v>4.739608297800513</v>
      </c>
      <c r="L15" s="34">
        <f t="shared" si="1"/>
        <v>57.1933799999988</v>
      </c>
      <c r="M15" s="35">
        <f t="shared" si="2"/>
        <v>0.48988336333462884</v>
      </c>
    </row>
    <row r="16" spans="1:13" s="27" customFormat="1" ht="21">
      <c r="A16" s="28" t="s">
        <v>34</v>
      </c>
      <c r="B16" s="29" t="s">
        <v>35</v>
      </c>
      <c r="C16" s="30">
        <v>12</v>
      </c>
      <c r="D16" s="30">
        <v>27666</v>
      </c>
      <c r="E16" s="30">
        <v>117</v>
      </c>
      <c r="F16" s="31">
        <v>6812057.96</v>
      </c>
      <c r="G16" s="32">
        <v>6812.05796</v>
      </c>
      <c r="H16" s="33">
        <f t="shared" si="0"/>
        <v>2.747877653727507</v>
      </c>
      <c r="I16" s="31">
        <v>6767998.67</v>
      </c>
      <c r="J16" s="32">
        <v>6767.99867</v>
      </c>
      <c r="K16" s="33">
        <f>J16*100/J26</f>
        <v>2.747575553281572</v>
      </c>
      <c r="L16" s="34">
        <f t="shared" si="1"/>
        <v>44.059290000000146</v>
      </c>
      <c r="M16" s="35">
        <f t="shared" si="2"/>
        <v>0.6509943655175119</v>
      </c>
    </row>
    <row r="17" spans="1:13" s="27" customFormat="1" ht="21">
      <c r="A17" s="28" t="s">
        <v>36</v>
      </c>
      <c r="B17" s="29" t="s">
        <v>37</v>
      </c>
      <c r="C17" s="30">
        <v>3</v>
      </c>
      <c r="D17" s="30">
        <v>10048</v>
      </c>
      <c r="E17" s="30">
        <v>13</v>
      </c>
      <c r="F17" s="31">
        <v>4773912.21</v>
      </c>
      <c r="G17" s="32">
        <v>4773.91221</v>
      </c>
      <c r="H17" s="33">
        <f t="shared" si="0"/>
        <v>1.9257215308126796</v>
      </c>
      <c r="I17" s="31">
        <v>4756097.45</v>
      </c>
      <c r="J17" s="32">
        <v>4756.09745</v>
      </c>
      <c r="K17" s="33">
        <f>J17*100/J26</f>
        <v>1.9308125961326206</v>
      </c>
      <c r="L17" s="34">
        <f t="shared" si="1"/>
        <v>17.814760000000206</v>
      </c>
      <c r="M17" s="35">
        <f t="shared" si="2"/>
        <v>0.374566757457844</v>
      </c>
    </row>
    <row r="18" spans="1:13" s="27" customFormat="1" ht="21">
      <c r="A18" s="28" t="s">
        <v>38</v>
      </c>
      <c r="B18" s="29" t="s">
        <v>39</v>
      </c>
      <c r="C18" s="30">
        <v>2</v>
      </c>
      <c r="D18" s="30">
        <v>1216</v>
      </c>
      <c r="E18" s="30">
        <v>4</v>
      </c>
      <c r="F18" s="31">
        <v>4430101.21</v>
      </c>
      <c r="G18" s="32">
        <v>4430.10121</v>
      </c>
      <c r="H18" s="33">
        <f t="shared" si="0"/>
        <v>1.7870335499479795</v>
      </c>
      <c r="I18" s="31">
        <v>4339084.25</v>
      </c>
      <c r="J18" s="32">
        <v>4339.08425</v>
      </c>
      <c r="K18" s="33">
        <f>J18*100/J26</f>
        <v>1.7615195259678005</v>
      </c>
      <c r="L18" s="34">
        <f t="shared" si="1"/>
        <v>91.01695999999993</v>
      </c>
      <c r="M18" s="35">
        <f t="shared" si="2"/>
        <v>2.097607576990466</v>
      </c>
    </row>
    <row r="19" spans="1:13" s="27" customFormat="1" ht="21">
      <c r="A19" s="28" t="s">
        <v>40</v>
      </c>
      <c r="B19" s="29" t="s">
        <v>41</v>
      </c>
      <c r="C19" s="30">
        <v>31</v>
      </c>
      <c r="D19" s="30">
        <v>28091</v>
      </c>
      <c r="E19" s="30">
        <v>202</v>
      </c>
      <c r="F19" s="31">
        <v>3341994.39971</v>
      </c>
      <c r="G19" s="32">
        <v>3341.99439971</v>
      </c>
      <c r="H19" s="33">
        <f t="shared" si="0"/>
        <v>1.348108278551051</v>
      </c>
      <c r="I19" s="31">
        <v>3310847.08507</v>
      </c>
      <c r="J19" s="32">
        <v>3310.84708507</v>
      </c>
      <c r="K19" s="33">
        <f>J19*100/J26</f>
        <v>1.3440904697447118</v>
      </c>
      <c r="L19" s="34">
        <f t="shared" si="1"/>
        <v>31.147314639999877</v>
      </c>
      <c r="M19" s="35">
        <f t="shared" si="2"/>
        <v>0.9407657267065036</v>
      </c>
    </row>
    <row r="20" spans="1:13" s="27" customFormat="1" ht="21">
      <c r="A20" s="28" t="s">
        <v>42</v>
      </c>
      <c r="B20" s="29" t="s">
        <v>43</v>
      </c>
      <c r="C20" s="30">
        <v>44</v>
      </c>
      <c r="D20" s="30">
        <v>37272</v>
      </c>
      <c r="E20" s="30">
        <v>275</v>
      </c>
      <c r="F20" s="31">
        <v>3273888.02</v>
      </c>
      <c r="G20" s="32">
        <v>3273.88802</v>
      </c>
      <c r="H20" s="33">
        <f t="shared" si="0"/>
        <v>1.3206352300273432</v>
      </c>
      <c r="I20" s="31">
        <v>3230367.44</v>
      </c>
      <c r="J20" s="32">
        <v>3230.36744</v>
      </c>
      <c r="K20" s="33">
        <f>J20*100/J26</f>
        <v>1.3114184914963607</v>
      </c>
      <c r="L20" s="34">
        <f t="shared" si="1"/>
        <v>43.52057999999988</v>
      </c>
      <c r="M20" s="35">
        <f t="shared" si="2"/>
        <v>1.3472331184714976</v>
      </c>
    </row>
    <row r="21" spans="1:13" s="27" customFormat="1" ht="21">
      <c r="A21" s="28" t="s">
        <v>44</v>
      </c>
      <c r="B21" s="29" t="s">
        <v>45</v>
      </c>
      <c r="C21" s="30">
        <v>10</v>
      </c>
      <c r="D21" s="30">
        <v>168857</v>
      </c>
      <c r="E21" s="30">
        <v>53</v>
      </c>
      <c r="F21" s="31">
        <v>2583250.12</v>
      </c>
      <c r="G21" s="32">
        <v>2583.25012</v>
      </c>
      <c r="H21" s="33">
        <f t="shared" si="0"/>
        <v>1.042042701400753</v>
      </c>
      <c r="I21" s="31">
        <v>2557386.93</v>
      </c>
      <c r="J21" s="32">
        <v>2557.38693</v>
      </c>
      <c r="K21" s="33">
        <f>J21*100/J26</f>
        <v>1.0382114642392226</v>
      </c>
      <c r="L21" s="34">
        <f t="shared" si="1"/>
        <v>25.86319000000003</v>
      </c>
      <c r="M21" s="35">
        <f t="shared" si="2"/>
        <v>1.0113131375079027</v>
      </c>
    </row>
    <row r="22" spans="1:13" s="27" customFormat="1" ht="21">
      <c r="A22" s="28" t="s">
        <v>46</v>
      </c>
      <c r="B22" s="29" t="s">
        <v>47</v>
      </c>
      <c r="C22" s="30">
        <v>23</v>
      </c>
      <c r="D22" s="30">
        <v>14125</v>
      </c>
      <c r="E22" s="30">
        <v>132</v>
      </c>
      <c r="F22" s="31">
        <v>1539096.73</v>
      </c>
      <c r="G22" s="32">
        <v>1539.09673</v>
      </c>
      <c r="H22" s="33">
        <f t="shared" si="0"/>
        <v>0.62084755240281</v>
      </c>
      <c r="I22" s="31">
        <v>1527128.09</v>
      </c>
      <c r="J22" s="32">
        <v>1527.1280900000002</v>
      </c>
      <c r="K22" s="33">
        <f>J22*100/J26</f>
        <v>0.6199616772107877</v>
      </c>
      <c r="L22" s="34">
        <f t="shared" si="1"/>
        <v>11.968639999999823</v>
      </c>
      <c r="M22" s="35">
        <f t="shared" si="2"/>
        <v>0.7837351744345048</v>
      </c>
    </row>
    <row r="23" spans="1:13" s="27" customFormat="1" ht="21">
      <c r="A23" s="28" t="s">
        <v>48</v>
      </c>
      <c r="B23" s="29" t="s">
        <v>49</v>
      </c>
      <c r="C23" s="30">
        <v>1</v>
      </c>
      <c r="D23" s="30">
        <v>9166</v>
      </c>
      <c r="E23" s="30">
        <v>1</v>
      </c>
      <c r="F23" s="31">
        <v>137034</v>
      </c>
      <c r="G23" s="32">
        <v>137.034</v>
      </c>
      <c r="H23" s="33">
        <f t="shared" si="0"/>
        <v>0.05527737265478217</v>
      </c>
      <c r="I23" s="31">
        <v>130539</v>
      </c>
      <c r="J23" s="32">
        <v>130.539</v>
      </c>
      <c r="K23" s="33">
        <f>J23*100/J26</f>
        <v>0.05299436105678535</v>
      </c>
      <c r="L23" s="34">
        <f t="shared" si="1"/>
        <v>6.4950000000000045</v>
      </c>
      <c r="M23" s="35">
        <f t="shared" si="2"/>
        <v>4.975524555879856</v>
      </c>
    </row>
    <row r="24" spans="1:13" s="27" customFormat="1" ht="21">
      <c r="A24" s="28" t="s">
        <v>50</v>
      </c>
      <c r="B24" s="29" t="s">
        <v>51</v>
      </c>
      <c r="C24" s="30">
        <v>0</v>
      </c>
      <c r="D24" s="30">
        <v>0</v>
      </c>
      <c r="E24" s="30">
        <v>0</v>
      </c>
      <c r="F24" s="31">
        <v>0</v>
      </c>
      <c r="G24" s="32">
        <v>0</v>
      </c>
      <c r="H24" s="33">
        <f t="shared" si="0"/>
        <v>0</v>
      </c>
      <c r="I24" s="31">
        <v>0</v>
      </c>
      <c r="J24" s="32">
        <v>0</v>
      </c>
      <c r="K24" s="33">
        <f>J24*100/J26</f>
        <v>0</v>
      </c>
      <c r="L24" s="34">
        <f t="shared" si="1"/>
        <v>0</v>
      </c>
      <c r="M24" s="35">
        <v>0</v>
      </c>
    </row>
    <row r="25" spans="1:13" s="44" customFormat="1" ht="21">
      <c r="A25" s="36" t="s">
        <v>52</v>
      </c>
      <c r="B25" s="37" t="s">
        <v>53</v>
      </c>
      <c r="C25" s="38">
        <v>0</v>
      </c>
      <c r="D25" s="38">
        <v>0</v>
      </c>
      <c r="E25" s="38">
        <v>0</v>
      </c>
      <c r="F25" s="39">
        <v>0</v>
      </c>
      <c r="G25" s="40">
        <v>0</v>
      </c>
      <c r="H25" s="41">
        <f t="shared" si="0"/>
        <v>0</v>
      </c>
      <c r="I25" s="39">
        <v>0</v>
      </c>
      <c r="J25" s="40">
        <v>0</v>
      </c>
      <c r="K25" s="41">
        <f>J25*100/J26</f>
        <v>0</v>
      </c>
      <c r="L25" s="42">
        <f t="shared" si="1"/>
        <v>0</v>
      </c>
      <c r="M25" s="43">
        <v>0</v>
      </c>
    </row>
    <row r="26" spans="1:14" s="27" customFormat="1" ht="23.25" customHeight="1" thickBot="1">
      <c r="A26" s="65" t="s">
        <v>54</v>
      </c>
      <c r="B26" s="66"/>
      <c r="C26" s="45">
        <f aca="true" t="shared" si="3" ref="C26:L26">SUM(C7:C25)</f>
        <v>585</v>
      </c>
      <c r="D26" s="45">
        <f t="shared" si="3"/>
        <v>1319345</v>
      </c>
      <c r="E26" s="45">
        <f t="shared" si="3"/>
        <v>5328</v>
      </c>
      <c r="F26" s="46">
        <f t="shared" si="3"/>
        <v>247902520.36001006</v>
      </c>
      <c r="G26" s="47">
        <f t="shared" si="3"/>
        <v>247902.52036001004</v>
      </c>
      <c r="H26" s="47">
        <f t="shared" si="3"/>
        <v>100.00000000000003</v>
      </c>
      <c r="I26" s="46">
        <f t="shared" si="3"/>
        <v>246326207.91507</v>
      </c>
      <c r="J26" s="47">
        <f t="shared" si="3"/>
        <v>246326.20791507</v>
      </c>
      <c r="K26" s="47">
        <f t="shared" si="3"/>
        <v>100</v>
      </c>
      <c r="L26" s="47">
        <f t="shared" si="3"/>
        <v>1576.3124449400075</v>
      </c>
      <c r="M26" s="48">
        <f>L26*100/J26</f>
        <v>0.6399288400053229</v>
      </c>
      <c r="N26" s="49"/>
    </row>
    <row r="27" ht="6" customHeight="1"/>
    <row r="28" spans="2:10" ht="21">
      <c r="B28" s="50" t="s">
        <v>55</v>
      </c>
      <c r="J28" s="51"/>
    </row>
    <row r="29" spans="2:13" ht="21">
      <c r="B29" s="50" t="s">
        <v>56</v>
      </c>
      <c r="D29" s="52"/>
      <c r="F29" s="53"/>
      <c r="G29" s="54"/>
      <c r="I29" s="53"/>
      <c r="J29" s="55"/>
      <c r="K29" s="56"/>
      <c r="L29" s="4"/>
      <c r="M29" s="54"/>
    </row>
    <row r="30" ht="21">
      <c r="B30" s="50" t="s">
        <v>64</v>
      </c>
    </row>
  </sheetData>
  <mergeCells count="10">
    <mergeCell ref="A1:M1"/>
    <mergeCell ref="A2:M2"/>
    <mergeCell ref="A5:B5"/>
    <mergeCell ref="A26:B26"/>
    <mergeCell ref="L5:M5"/>
    <mergeCell ref="L4:M4"/>
    <mergeCell ref="G4:H4"/>
    <mergeCell ref="G5:H5"/>
    <mergeCell ref="J5:K5"/>
    <mergeCell ref="J4:K4"/>
  </mergeCells>
  <printOptions horizontalCentered="1"/>
  <pageMargins left="0.1968503937007874" right="0.2362204724409449" top="0.2362204724409449" bottom="0.1968503937007874" header="0.1968503937007874" footer="0.1968503937007874"/>
  <pageSetup horizontalDpi="600" verticalDpi="600" orientation="landscape" paperSize="9" scale="90" r:id="rId1"/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30"/>
  <sheetViews>
    <sheetView zoomScale="75" zoomScaleNormal="75" zoomScaleSheetLayoutView="75" workbookViewId="0" topLeftCell="A1">
      <selection activeCell="C7" sqref="C7"/>
    </sheetView>
  </sheetViews>
  <sheetFormatPr defaultColWidth="9.140625" defaultRowHeight="21.75"/>
  <cols>
    <col min="1" max="1" width="4.00390625" style="2" customWidth="1"/>
    <col min="2" max="2" width="50.8515625" style="1" customWidth="1"/>
    <col min="3" max="3" width="8.8515625" style="1" customWidth="1"/>
    <col min="4" max="4" width="13.7109375" style="1" customWidth="1"/>
    <col min="5" max="5" width="9.421875" style="1" bestFit="1" customWidth="1"/>
    <col min="6" max="6" width="20.00390625" style="3" hidden="1" customWidth="1"/>
    <col min="7" max="7" width="17.28125" style="4" bestFit="1" customWidth="1"/>
    <col min="8" max="8" width="10.8515625" style="1" bestFit="1" customWidth="1"/>
    <col min="9" max="9" width="26.28125" style="3" hidden="1" customWidth="1"/>
    <col min="10" max="10" width="15.421875" style="4" bestFit="1" customWidth="1"/>
    <col min="11" max="11" width="11.28125" style="1" customWidth="1"/>
    <col min="12" max="12" width="15.421875" style="1" bestFit="1" customWidth="1"/>
    <col min="13" max="13" width="10.8515625" style="1" customWidth="1"/>
    <col min="14" max="14" width="9.140625" style="1" customWidth="1"/>
    <col min="15" max="15" width="15.00390625" style="1" customWidth="1"/>
    <col min="16" max="16384" width="9.140625" style="1" customWidth="1"/>
  </cols>
  <sheetData>
    <row r="1" spans="1:13" ht="26.2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ht="24" customHeight="1">
      <c r="A2" s="61" t="s">
        <v>68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ht="21" thickBot="1"/>
    <row r="4" spans="1:13" ht="21.75" customHeight="1">
      <c r="A4" s="5"/>
      <c r="B4" s="6"/>
      <c r="C4" s="7" t="s">
        <v>1</v>
      </c>
      <c r="D4" s="7" t="s">
        <v>1</v>
      </c>
      <c r="E4" s="7" t="s">
        <v>1</v>
      </c>
      <c r="F4" s="8" t="s">
        <v>2</v>
      </c>
      <c r="G4" s="62" t="s">
        <v>2</v>
      </c>
      <c r="H4" s="63"/>
      <c r="I4" s="8" t="s">
        <v>2</v>
      </c>
      <c r="J4" s="62" t="s">
        <v>2</v>
      </c>
      <c r="K4" s="63"/>
      <c r="L4" s="62" t="s">
        <v>2</v>
      </c>
      <c r="M4" s="64"/>
    </row>
    <row r="5" spans="1:13" ht="21.75" customHeight="1">
      <c r="A5" s="67" t="s">
        <v>3</v>
      </c>
      <c r="B5" s="68"/>
      <c r="C5" s="9" t="s">
        <v>4</v>
      </c>
      <c r="D5" s="9" t="s">
        <v>5</v>
      </c>
      <c r="E5" s="9" t="s">
        <v>6</v>
      </c>
      <c r="F5" s="10" t="s">
        <v>65</v>
      </c>
      <c r="G5" s="69" t="str">
        <f>F5</f>
        <v>มีนาคม 2546</v>
      </c>
      <c r="H5" s="70"/>
      <c r="I5" s="10" t="s">
        <v>62</v>
      </c>
      <c r="J5" s="69" t="str">
        <f>I5</f>
        <v>กุมภาพันธ์ 2546</v>
      </c>
      <c r="K5" s="70"/>
      <c r="L5" s="59" t="s">
        <v>11</v>
      </c>
      <c r="M5" s="60"/>
    </row>
    <row r="6" spans="1:13" ht="22.5" customHeight="1" thickBot="1">
      <c r="A6" s="11"/>
      <c r="B6" s="12"/>
      <c r="C6" s="13" t="s">
        <v>12</v>
      </c>
      <c r="D6" s="14" t="s">
        <v>13</v>
      </c>
      <c r="E6" s="13" t="s">
        <v>13</v>
      </c>
      <c r="F6" s="15"/>
      <c r="G6" s="16" t="s">
        <v>14</v>
      </c>
      <c r="H6" s="17" t="s">
        <v>15</v>
      </c>
      <c r="I6" s="15"/>
      <c r="J6" s="16" t="s">
        <v>14</v>
      </c>
      <c r="K6" s="17" t="s">
        <v>15</v>
      </c>
      <c r="L6" s="17" t="s">
        <v>14</v>
      </c>
      <c r="M6" s="18" t="s">
        <v>15</v>
      </c>
    </row>
    <row r="7" spans="1:15" s="27" customFormat="1" ht="21">
      <c r="A7" s="19" t="s">
        <v>16</v>
      </c>
      <c r="B7" s="20" t="s">
        <v>19</v>
      </c>
      <c r="C7" s="21">
        <v>28</v>
      </c>
      <c r="D7" s="21">
        <v>84538</v>
      </c>
      <c r="E7" s="21">
        <v>123</v>
      </c>
      <c r="F7" s="22">
        <v>39906850.85</v>
      </c>
      <c r="G7" s="23">
        <f aca="true" t="shared" si="0" ref="G7:G25">F7/1000</f>
        <v>39906.85085</v>
      </c>
      <c r="H7" s="24">
        <f aca="true" t="shared" si="1" ref="H7:H25">G7*100/$G$26</f>
        <v>15.916106274932309</v>
      </c>
      <c r="I7" s="22">
        <v>39411588.970300004</v>
      </c>
      <c r="J7" s="23">
        <f aca="true" t="shared" si="2" ref="J7:J25">I7/1000</f>
        <v>39411.58897030001</v>
      </c>
      <c r="K7" s="24">
        <f>J7*100/J26</f>
        <v>15.898018670026243</v>
      </c>
      <c r="L7" s="25">
        <f aca="true" t="shared" si="3" ref="L7:L25">G7-J7</f>
        <v>495.2618796999959</v>
      </c>
      <c r="M7" s="26">
        <f aca="true" t="shared" si="4" ref="M7:M23">L7*100/J7</f>
        <v>1.256640223445997</v>
      </c>
      <c r="O7" s="58"/>
    </row>
    <row r="8" spans="1:15" s="27" customFormat="1" ht="21">
      <c r="A8" s="28" t="s">
        <v>18</v>
      </c>
      <c r="B8" s="29" t="s">
        <v>21</v>
      </c>
      <c r="C8" s="30">
        <v>59</v>
      </c>
      <c r="D8" s="30">
        <v>228380</v>
      </c>
      <c r="E8" s="30">
        <v>1266</v>
      </c>
      <c r="F8" s="31">
        <v>32396118.46</v>
      </c>
      <c r="G8" s="32">
        <f t="shared" si="0"/>
        <v>32396.11846</v>
      </c>
      <c r="H8" s="33">
        <f t="shared" si="1"/>
        <v>12.920590157382875</v>
      </c>
      <c r="I8" s="31">
        <v>32125734.79</v>
      </c>
      <c r="J8" s="32">
        <f t="shared" si="2"/>
        <v>32125.73479</v>
      </c>
      <c r="K8" s="33">
        <f>J8*100/J26</f>
        <v>12.959019030281027</v>
      </c>
      <c r="L8" s="34">
        <f t="shared" si="3"/>
        <v>270.3836700000029</v>
      </c>
      <c r="M8" s="35">
        <f t="shared" si="4"/>
        <v>0.8416419788292815</v>
      </c>
      <c r="O8" s="58"/>
    </row>
    <row r="9" spans="1:15" s="27" customFormat="1" ht="21">
      <c r="A9" s="28" t="s">
        <v>20</v>
      </c>
      <c r="B9" s="29" t="s">
        <v>23</v>
      </c>
      <c r="C9" s="30">
        <v>38</v>
      </c>
      <c r="D9" s="30">
        <v>102064</v>
      </c>
      <c r="E9" s="30">
        <v>320</v>
      </c>
      <c r="F9" s="31">
        <v>30779409.09</v>
      </c>
      <c r="G9" s="32">
        <f t="shared" si="0"/>
        <v>30779.40909</v>
      </c>
      <c r="H9" s="33">
        <f t="shared" si="1"/>
        <v>12.27579565216576</v>
      </c>
      <c r="I9" s="31">
        <v>30471448.89</v>
      </c>
      <c r="J9" s="32">
        <f t="shared" si="2"/>
        <v>30471.44889</v>
      </c>
      <c r="K9" s="33">
        <f>J9*100/J26</f>
        <v>12.291705968034785</v>
      </c>
      <c r="L9" s="34">
        <f t="shared" si="3"/>
        <v>307.96020000000135</v>
      </c>
      <c r="M9" s="35">
        <f t="shared" si="4"/>
        <v>1.0106516467652003</v>
      </c>
      <c r="O9" s="58"/>
    </row>
    <row r="10" spans="1:15" s="27" customFormat="1" ht="21">
      <c r="A10" s="28" t="s">
        <v>22</v>
      </c>
      <c r="B10" s="29" t="s">
        <v>17</v>
      </c>
      <c r="C10" s="30">
        <v>88</v>
      </c>
      <c r="D10" s="30">
        <v>155273</v>
      </c>
      <c r="E10" s="30">
        <v>770</v>
      </c>
      <c r="F10" s="31">
        <v>28542559.09</v>
      </c>
      <c r="G10" s="32">
        <f t="shared" si="0"/>
        <v>28542.55909</v>
      </c>
      <c r="H10" s="33">
        <f t="shared" si="1"/>
        <v>11.383669574493002</v>
      </c>
      <c r="I10" s="31">
        <v>28237120.39</v>
      </c>
      <c r="J10" s="32">
        <f t="shared" si="2"/>
        <v>28237.12039</v>
      </c>
      <c r="K10" s="33">
        <f>J10*100/J26</f>
        <v>11.390412791686575</v>
      </c>
      <c r="L10" s="34">
        <f t="shared" si="3"/>
        <v>305.4386999999988</v>
      </c>
      <c r="M10" s="35">
        <f t="shared" si="4"/>
        <v>1.0816920981367775</v>
      </c>
      <c r="O10" s="58"/>
    </row>
    <row r="11" spans="1:15" s="27" customFormat="1" ht="21">
      <c r="A11" s="28" t="s">
        <v>24</v>
      </c>
      <c r="B11" s="29" t="s">
        <v>25</v>
      </c>
      <c r="C11" s="30">
        <v>40</v>
      </c>
      <c r="D11" s="30">
        <v>77222</v>
      </c>
      <c r="E11" s="30">
        <v>591</v>
      </c>
      <c r="F11" s="31">
        <v>27536852.23</v>
      </c>
      <c r="G11" s="32">
        <f t="shared" si="0"/>
        <v>27536.85223</v>
      </c>
      <c r="H11" s="33">
        <f t="shared" si="1"/>
        <v>10.982562072291072</v>
      </c>
      <c r="I11" s="31">
        <v>27128195.51</v>
      </c>
      <c r="J11" s="32">
        <f t="shared" si="2"/>
        <v>27128.19551</v>
      </c>
      <c r="K11" s="33">
        <f>J11*100/J26</f>
        <v>10.94308983652275</v>
      </c>
      <c r="L11" s="34">
        <f t="shared" si="3"/>
        <v>408.65671999999904</v>
      </c>
      <c r="M11" s="35">
        <f t="shared" si="4"/>
        <v>1.5063910898509998</v>
      </c>
      <c r="O11" s="58"/>
    </row>
    <row r="12" spans="1:15" s="27" customFormat="1" ht="21">
      <c r="A12" s="28" t="s">
        <v>26</v>
      </c>
      <c r="B12" s="29" t="s">
        <v>27</v>
      </c>
      <c r="C12" s="30">
        <v>44</v>
      </c>
      <c r="D12" s="30">
        <v>110533</v>
      </c>
      <c r="E12" s="30">
        <v>441</v>
      </c>
      <c r="F12" s="31">
        <v>24111768.95</v>
      </c>
      <c r="G12" s="32">
        <f t="shared" si="0"/>
        <v>24111.768949999998</v>
      </c>
      <c r="H12" s="33">
        <f t="shared" si="1"/>
        <v>9.616531219847253</v>
      </c>
      <c r="I12" s="31">
        <v>23850785.59</v>
      </c>
      <c r="J12" s="32">
        <f t="shared" si="2"/>
        <v>23850.78559</v>
      </c>
      <c r="K12" s="33">
        <f>J12*100/J26</f>
        <v>9.621033927111073</v>
      </c>
      <c r="L12" s="34">
        <f t="shared" si="3"/>
        <v>260.98335999999836</v>
      </c>
      <c r="M12" s="35">
        <f t="shared" si="4"/>
        <v>1.0942338105182654</v>
      </c>
      <c r="O12" s="58"/>
    </row>
    <row r="13" spans="1:15" s="27" customFormat="1" ht="21">
      <c r="A13" s="28" t="s">
        <v>28</v>
      </c>
      <c r="B13" s="29" t="s">
        <v>29</v>
      </c>
      <c r="C13" s="30">
        <v>39</v>
      </c>
      <c r="D13" s="30">
        <v>113426</v>
      </c>
      <c r="E13" s="30">
        <v>399</v>
      </c>
      <c r="F13" s="31">
        <v>16392834.16</v>
      </c>
      <c r="G13" s="32">
        <f t="shared" si="0"/>
        <v>16392.83416</v>
      </c>
      <c r="H13" s="33">
        <f t="shared" si="1"/>
        <v>6.537977441983514</v>
      </c>
      <c r="I13" s="31">
        <v>16161174.05</v>
      </c>
      <c r="J13" s="32">
        <f t="shared" si="2"/>
        <v>16161.174050000001</v>
      </c>
      <c r="K13" s="33">
        <f>J13*100/J26</f>
        <v>6.519164882442645</v>
      </c>
      <c r="L13" s="34">
        <f t="shared" si="3"/>
        <v>231.66010999999708</v>
      </c>
      <c r="M13" s="35">
        <f t="shared" si="4"/>
        <v>1.4334361432113718</v>
      </c>
      <c r="O13" s="58"/>
    </row>
    <row r="14" spans="1:15" s="27" customFormat="1" ht="21">
      <c r="A14" s="28" t="s">
        <v>30</v>
      </c>
      <c r="B14" s="29" t="s">
        <v>31</v>
      </c>
      <c r="C14" s="30">
        <v>95</v>
      </c>
      <c r="D14" s="30">
        <v>74147</v>
      </c>
      <c r="E14" s="30">
        <v>278</v>
      </c>
      <c r="F14" s="31">
        <v>12023611.36</v>
      </c>
      <c r="G14" s="32">
        <f t="shared" si="0"/>
        <v>12023.611359999999</v>
      </c>
      <c r="H14" s="33">
        <f t="shared" si="1"/>
        <v>4.795394077411733</v>
      </c>
      <c r="I14" s="31">
        <v>11893046.75</v>
      </c>
      <c r="J14" s="32">
        <f t="shared" si="2"/>
        <v>11893.04675</v>
      </c>
      <c r="K14" s="33">
        <f>J14*100/J26</f>
        <v>4.797469074831764</v>
      </c>
      <c r="L14" s="34">
        <f t="shared" si="3"/>
        <v>130.56460999999945</v>
      </c>
      <c r="M14" s="35">
        <f t="shared" si="4"/>
        <v>1.0978230620341205</v>
      </c>
      <c r="O14" s="58"/>
    </row>
    <row r="15" spans="1:15" s="27" customFormat="1" ht="21">
      <c r="A15" s="28" t="s">
        <v>32</v>
      </c>
      <c r="B15" s="29" t="s">
        <v>33</v>
      </c>
      <c r="C15" s="30">
        <v>28</v>
      </c>
      <c r="D15" s="30">
        <v>83580</v>
      </c>
      <c r="E15" s="30">
        <v>386</v>
      </c>
      <c r="F15" s="31">
        <v>11834469.96</v>
      </c>
      <c r="G15" s="32">
        <f t="shared" si="0"/>
        <v>11834.46996</v>
      </c>
      <c r="H15" s="33">
        <f t="shared" si="1"/>
        <v>4.719958542929074</v>
      </c>
      <c r="I15" s="31">
        <v>11732090.77</v>
      </c>
      <c r="J15" s="32">
        <f t="shared" si="2"/>
        <v>11732.090769999999</v>
      </c>
      <c r="K15" s="33">
        <f>J15*100/J26</f>
        <v>4.732541949538218</v>
      </c>
      <c r="L15" s="34">
        <f t="shared" si="3"/>
        <v>102.37919000000147</v>
      </c>
      <c r="M15" s="35">
        <f t="shared" si="4"/>
        <v>0.8726423278431682</v>
      </c>
      <c r="O15" s="58"/>
    </row>
    <row r="16" spans="1:15" s="27" customFormat="1" ht="21">
      <c r="A16" s="28" t="s">
        <v>34</v>
      </c>
      <c r="B16" s="29" t="s">
        <v>35</v>
      </c>
      <c r="C16" s="30">
        <v>12</v>
      </c>
      <c r="D16" s="30">
        <v>27746</v>
      </c>
      <c r="E16" s="30">
        <v>120</v>
      </c>
      <c r="F16" s="31">
        <v>6877500.12</v>
      </c>
      <c r="G16" s="32">
        <f t="shared" si="0"/>
        <v>6877.50012</v>
      </c>
      <c r="H16" s="33">
        <f t="shared" si="1"/>
        <v>2.742963187629717</v>
      </c>
      <c r="I16" s="31">
        <v>6812057.96</v>
      </c>
      <c r="J16" s="32">
        <f t="shared" si="2"/>
        <v>6812.05796</v>
      </c>
      <c r="K16" s="33">
        <f>J16*100/J26</f>
        <v>2.747877653727507</v>
      </c>
      <c r="L16" s="34">
        <f t="shared" si="3"/>
        <v>65.4421599999996</v>
      </c>
      <c r="M16" s="35">
        <f t="shared" si="4"/>
        <v>0.9606811977272078</v>
      </c>
      <c r="O16" s="58"/>
    </row>
    <row r="17" spans="1:15" s="27" customFormat="1" ht="21">
      <c r="A17" s="28" t="s">
        <v>36</v>
      </c>
      <c r="B17" s="29" t="s">
        <v>66</v>
      </c>
      <c r="C17" s="30">
        <v>3</v>
      </c>
      <c r="D17" s="30">
        <v>10087</v>
      </c>
      <c r="E17" s="30">
        <v>13</v>
      </c>
      <c r="F17" s="31">
        <v>4787849.72</v>
      </c>
      <c r="G17" s="32">
        <f t="shared" si="0"/>
        <v>4787.84972</v>
      </c>
      <c r="H17" s="33">
        <f t="shared" si="1"/>
        <v>1.909544936491146</v>
      </c>
      <c r="I17" s="31">
        <v>4773912.21</v>
      </c>
      <c r="J17" s="32">
        <f t="shared" si="2"/>
        <v>4773.91221</v>
      </c>
      <c r="K17" s="33">
        <f>J17*100/J26</f>
        <v>1.9257215308126796</v>
      </c>
      <c r="L17" s="34">
        <f t="shared" si="3"/>
        <v>13.937509999999747</v>
      </c>
      <c r="M17" s="35">
        <f t="shared" si="4"/>
        <v>0.2919515354891653</v>
      </c>
      <c r="O17" s="58"/>
    </row>
    <row r="18" spans="1:15" s="27" customFormat="1" ht="21">
      <c r="A18" s="28" t="s">
        <v>38</v>
      </c>
      <c r="B18" s="29" t="s">
        <v>39</v>
      </c>
      <c r="C18" s="30">
        <v>2</v>
      </c>
      <c r="D18" s="30">
        <v>1217</v>
      </c>
      <c r="E18" s="30">
        <v>4</v>
      </c>
      <c r="F18" s="31">
        <v>4531265.56</v>
      </c>
      <c r="G18" s="32">
        <f t="shared" si="0"/>
        <v>4531.26556</v>
      </c>
      <c r="H18" s="33">
        <f t="shared" si="1"/>
        <v>1.8072111097912065</v>
      </c>
      <c r="I18" s="31">
        <v>4430101.21</v>
      </c>
      <c r="J18" s="32">
        <f t="shared" si="2"/>
        <v>4430.10121</v>
      </c>
      <c r="K18" s="33">
        <f>J18*100/J26</f>
        <v>1.7870335499479795</v>
      </c>
      <c r="L18" s="34">
        <f t="shared" si="3"/>
        <v>101.16435000000001</v>
      </c>
      <c r="M18" s="35">
        <f t="shared" si="4"/>
        <v>2.2835674672994664</v>
      </c>
      <c r="O18" s="58"/>
    </row>
    <row r="19" spans="1:15" s="27" customFormat="1" ht="21">
      <c r="A19" s="28" t="s">
        <v>40</v>
      </c>
      <c r="B19" s="29" t="s">
        <v>41</v>
      </c>
      <c r="C19" s="30">
        <v>31</v>
      </c>
      <c r="D19" s="30">
        <v>28456</v>
      </c>
      <c r="E19" s="30">
        <v>203</v>
      </c>
      <c r="F19" s="31">
        <v>3398057.80588</v>
      </c>
      <c r="G19" s="32">
        <f t="shared" si="0"/>
        <v>3398.0578058799997</v>
      </c>
      <c r="H19" s="33">
        <f t="shared" si="1"/>
        <v>1.3552522440329158</v>
      </c>
      <c r="I19" s="31">
        <v>3341994.39971</v>
      </c>
      <c r="J19" s="32">
        <f t="shared" si="2"/>
        <v>3341.99439971</v>
      </c>
      <c r="K19" s="33">
        <f>J19*100/J26</f>
        <v>1.348108278551051</v>
      </c>
      <c r="L19" s="34">
        <f t="shared" si="3"/>
        <v>56.06340616999978</v>
      </c>
      <c r="M19" s="35">
        <f t="shared" si="4"/>
        <v>1.6775433907030082</v>
      </c>
      <c r="O19" s="58"/>
    </row>
    <row r="20" spans="1:15" s="27" customFormat="1" ht="21">
      <c r="A20" s="28" t="s">
        <v>42</v>
      </c>
      <c r="B20" s="29" t="s">
        <v>43</v>
      </c>
      <c r="C20" s="30">
        <v>44</v>
      </c>
      <c r="D20" s="30">
        <v>37883</v>
      </c>
      <c r="E20" s="30">
        <v>275</v>
      </c>
      <c r="F20" s="31">
        <v>3311706.89</v>
      </c>
      <c r="G20" s="32">
        <f t="shared" si="0"/>
        <v>3311.70689</v>
      </c>
      <c r="H20" s="33">
        <f t="shared" si="1"/>
        <v>1.3208127850224884</v>
      </c>
      <c r="I20" s="31">
        <v>3273888.02</v>
      </c>
      <c r="J20" s="32">
        <f t="shared" si="2"/>
        <v>3273.88802</v>
      </c>
      <c r="K20" s="33">
        <f>J20*100/J26</f>
        <v>1.3206352300273432</v>
      </c>
      <c r="L20" s="34">
        <f t="shared" si="3"/>
        <v>37.81887000000006</v>
      </c>
      <c r="M20" s="35">
        <f t="shared" si="4"/>
        <v>1.1551668770882415</v>
      </c>
      <c r="O20" s="58"/>
    </row>
    <row r="21" spans="1:15" s="27" customFormat="1" ht="21">
      <c r="A21" s="28" t="s">
        <v>44</v>
      </c>
      <c r="B21" s="29" t="s">
        <v>45</v>
      </c>
      <c r="C21" s="30">
        <v>9</v>
      </c>
      <c r="D21" s="30">
        <v>169950</v>
      </c>
      <c r="E21" s="30">
        <v>53</v>
      </c>
      <c r="F21" s="31">
        <v>2609247.93</v>
      </c>
      <c r="G21" s="32">
        <f t="shared" si="0"/>
        <v>2609.24793</v>
      </c>
      <c r="H21" s="33">
        <f t="shared" si="1"/>
        <v>1.0406500755377728</v>
      </c>
      <c r="I21" s="31">
        <v>2583250.12</v>
      </c>
      <c r="J21" s="32">
        <f t="shared" si="2"/>
        <v>2583.25012</v>
      </c>
      <c r="K21" s="33">
        <f>J21*100/J26</f>
        <v>1.042042701400753</v>
      </c>
      <c r="L21" s="34">
        <f t="shared" si="3"/>
        <v>25.997809999999845</v>
      </c>
      <c r="M21" s="35">
        <f t="shared" si="4"/>
        <v>1.0063992564529463</v>
      </c>
      <c r="O21" s="58"/>
    </row>
    <row r="22" spans="1:15" s="27" customFormat="1" ht="21">
      <c r="A22" s="28" t="s">
        <v>46</v>
      </c>
      <c r="B22" s="29" t="s">
        <v>47</v>
      </c>
      <c r="C22" s="30">
        <v>23</v>
      </c>
      <c r="D22" s="30">
        <v>14325</v>
      </c>
      <c r="E22" s="30">
        <v>136</v>
      </c>
      <c r="F22" s="31">
        <v>1547343.84</v>
      </c>
      <c r="G22" s="32">
        <f t="shared" si="0"/>
        <v>1547.34384</v>
      </c>
      <c r="H22" s="33">
        <f t="shared" si="1"/>
        <v>0.6171293518967772</v>
      </c>
      <c r="I22" s="31">
        <v>1539096.73</v>
      </c>
      <c r="J22" s="32">
        <f t="shared" si="2"/>
        <v>1539.09673</v>
      </c>
      <c r="K22" s="33">
        <f>J22*100/J26</f>
        <v>0.62084755240281</v>
      </c>
      <c r="L22" s="34">
        <f t="shared" si="3"/>
        <v>8.24711000000002</v>
      </c>
      <c r="M22" s="35">
        <f t="shared" si="4"/>
        <v>0.5358409149501617</v>
      </c>
      <c r="O22" s="58"/>
    </row>
    <row r="23" spans="1:15" s="27" customFormat="1" ht="21">
      <c r="A23" s="28" t="s">
        <v>48</v>
      </c>
      <c r="B23" s="29" t="s">
        <v>49</v>
      </c>
      <c r="C23" s="30">
        <v>1</v>
      </c>
      <c r="D23" s="30">
        <v>9127</v>
      </c>
      <c r="E23" s="30">
        <v>1</v>
      </c>
      <c r="F23" s="31">
        <v>145052</v>
      </c>
      <c r="G23" s="32">
        <f t="shared" si="0"/>
        <v>145.052</v>
      </c>
      <c r="H23" s="33">
        <f t="shared" si="1"/>
        <v>0.0578512961613828</v>
      </c>
      <c r="I23" s="31">
        <v>137034</v>
      </c>
      <c r="J23" s="32">
        <f t="shared" si="2"/>
        <v>137.034</v>
      </c>
      <c r="K23" s="33">
        <f>J23*100/J26</f>
        <v>0.05527737265478217</v>
      </c>
      <c r="L23" s="34">
        <f t="shared" si="3"/>
        <v>8.018</v>
      </c>
      <c r="M23" s="35">
        <f t="shared" si="4"/>
        <v>5.851102646058643</v>
      </c>
      <c r="O23" s="58"/>
    </row>
    <row r="24" spans="1:15" s="27" customFormat="1" ht="21">
      <c r="A24" s="28" t="s">
        <v>50</v>
      </c>
      <c r="B24" s="29" t="s">
        <v>51</v>
      </c>
      <c r="C24" s="30">
        <v>0</v>
      </c>
      <c r="D24" s="30">
        <v>0</v>
      </c>
      <c r="E24" s="30">
        <v>0</v>
      </c>
      <c r="F24" s="31">
        <v>0</v>
      </c>
      <c r="G24" s="32">
        <f t="shared" si="0"/>
        <v>0</v>
      </c>
      <c r="H24" s="33">
        <f t="shared" si="1"/>
        <v>0</v>
      </c>
      <c r="I24" s="31">
        <v>0</v>
      </c>
      <c r="J24" s="32">
        <f t="shared" si="2"/>
        <v>0</v>
      </c>
      <c r="K24" s="33">
        <f>J24*100/J26</f>
        <v>0</v>
      </c>
      <c r="L24" s="34">
        <f t="shared" si="3"/>
        <v>0</v>
      </c>
      <c r="M24" s="35">
        <v>0</v>
      </c>
      <c r="O24" s="58"/>
    </row>
    <row r="25" spans="1:15" s="44" customFormat="1" ht="21">
      <c r="A25" s="36" t="s">
        <v>52</v>
      </c>
      <c r="B25" s="37" t="s">
        <v>53</v>
      </c>
      <c r="C25" s="38">
        <v>0</v>
      </c>
      <c r="D25" s="38">
        <v>0</v>
      </c>
      <c r="E25" s="38">
        <v>0</v>
      </c>
      <c r="F25" s="39">
        <v>0</v>
      </c>
      <c r="G25" s="40">
        <f t="shared" si="0"/>
        <v>0</v>
      </c>
      <c r="H25" s="41">
        <f t="shared" si="1"/>
        <v>0</v>
      </c>
      <c r="I25" s="39">
        <v>0</v>
      </c>
      <c r="J25" s="40">
        <f t="shared" si="2"/>
        <v>0</v>
      </c>
      <c r="K25" s="41">
        <f>J25*100/J26</f>
        <v>0</v>
      </c>
      <c r="L25" s="42">
        <f t="shared" si="3"/>
        <v>0</v>
      </c>
      <c r="M25" s="43">
        <v>0</v>
      </c>
      <c r="O25" s="58"/>
    </row>
    <row r="26" spans="1:14" s="27" customFormat="1" ht="23.25" customHeight="1" thickBot="1">
      <c r="A26" s="65" t="s">
        <v>54</v>
      </c>
      <c r="B26" s="66"/>
      <c r="C26" s="45">
        <f aca="true" t="shared" si="5" ref="C26:L26">SUM(C7:C25)</f>
        <v>584</v>
      </c>
      <c r="D26" s="45">
        <f t="shared" si="5"/>
        <v>1327954</v>
      </c>
      <c r="E26" s="45">
        <f t="shared" si="5"/>
        <v>5379</v>
      </c>
      <c r="F26" s="46">
        <f t="shared" si="5"/>
        <v>250732498.01588002</v>
      </c>
      <c r="G26" s="47">
        <f t="shared" si="5"/>
        <v>250732.49801588</v>
      </c>
      <c r="H26" s="47">
        <f t="shared" si="5"/>
        <v>100</v>
      </c>
      <c r="I26" s="46">
        <f t="shared" si="5"/>
        <v>247902520.36001006</v>
      </c>
      <c r="J26" s="47">
        <f t="shared" si="5"/>
        <v>247902.52036001004</v>
      </c>
      <c r="K26" s="47">
        <f t="shared" si="5"/>
        <v>100.00000000000003</v>
      </c>
      <c r="L26" s="47">
        <f t="shared" si="5"/>
        <v>2829.977655869993</v>
      </c>
      <c r="M26" s="48">
        <f>L26*100/J26</f>
        <v>1.141568731031952</v>
      </c>
      <c r="N26" s="49"/>
    </row>
    <row r="27" ht="6" customHeight="1"/>
    <row r="28" spans="2:10" ht="21">
      <c r="B28" s="50" t="s">
        <v>55</v>
      </c>
      <c r="J28" s="51"/>
    </row>
    <row r="29" spans="2:13" ht="21">
      <c r="B29" s="50" t="s">
        <v>56</v>
      </c>
      <c r="D29" s="52"/>
      <c r="F29" s="53"/>
      <c r="G29" s="54"/>
      <c r="I29" s="53"/>
      <c r="J29" s="55"/>
      <c r="K29" s="56"/>
      <c r="L29" s="4"/>
      <c r="M29" s="54"/>
    </row>
    <row r="30" ht="21">
      <c r="B30" s="50" t="s">
        <v>67</v>
      </c>
    </row>
  </sheetData>
  <mergeCells count="10">
    <mergeCell ref="A2:M2"/>
    <mergeCell ref="A1:M1"/>
    <mergeCell ref="A5:B5"/>
    <mergeCell ref="A26:B26"/>
    <mergeCell ref="L5:M5"/>
    <mergeCell ref="L4:M4"/>
    <mergeCell ref="G4:H4"/>
    <mergeCell ref="G5:H5"/>
    <mergeCell ref="J5:K5"/>
    <mergeCell ref="J4:K4"/>
  </mergeCells>
  <printOptions horizontalCentered="1"/>
  <pageMargins left="0.1968503937007874" right="0.2362204724409449" top="0.2362204724409449" bottom="0.1968503937007874" header="0.1968503937007874" footer="0.1968503937007874"/>
  <pageSetup horizontalDpi="600" verticalDpi="600" orientation="landscape" paperSize="9" scale="90" r:id="rId1"/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30"/>
  <sheetViews>
    <sheetView zoomScale="75" zoomScaleNormal="75" zoomScaleSheetLayoutView="75" workbookViewId="0" topLeftCell="A4">
      <selection activeCell="B17" sqref="B17"/>
    </sheetView>
  </sheetViews>
  <sheetFormatPr defaultColWidth="9.140625" defaultRowHeight="21.75"/>
  <cols>
    <col min="1" max="1" width="4.00390625" style="2" customWidth="1"/>
    <col min="2" max="2" width="50.8515625" style="1" customWidth="1"/>
    <col min="3" max="3" width="8.8515625" style="1" customWidth="1"/>
    <col min="4" max="4" width="13.7109375" style="1" customWidth="1"/>
    <col min="5" max="5" width="9.421875" style="1" bestFit="1" customWidth="1"/>
    <col min="6" max="6" width="20.00390625" style="3" hidden="1" customWidth="1"/>
    <col min="7" max="7" width="17.28125" style="4" bestFit="1" customWidth="1"/>
    <col min="8" max="8" width="10.8515625" style="1" bestFit="1" customWidth="1"/>
    <col min="9" max="9" width="20.00390625" style="3" hidden="1" customWidth="1"/>
    <col min="10" max="10" width="15.421875" style="4" bestFit="1" customWidth="1"/>
    <col min="11" max="11" width="11.28125" style="1" customWidth="1"/>
    <col min="12" max="12" width="15.421875" style="1" bestFit="1" customWidth="1"/>
    <col min="13" max="13" width="10.8515625" style="1" customWidth="1"/>
    <col min="14" max="16384" width="9.140625" style="1" customWidth="1"/>
  </cols>
  <sheetData>
    <row r="1" spans="1:13" ht="26.2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ht="24" customHeight="1">
      <c r="A2" s="61" t="s">
        <v>71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ht="21" thickBot="1"/>
    <row r="4" spans="1:13" ht="21.75" customHeight="1">
      <c r="A4" s="5"/>
      <c r="B4" s="6"/>
      <c r="C4" s="7" t="s">
        <v>1</v>
      </c>
      <c r="D4" s="7" t="s">
        <v>1</v>
      </c>
      <c r="E4" s="7" t="s">
        <v>1</v>
      </c>
      <c r="F4" s="8" t="s">
        <v>2</v>
      </c>
      <c r="G4" s="62" t="s">
        <v>2</v>
      </c>
      <c r="H4" s="63"/>
      <c r="I4" s="8" t="s">
        <v>2</v>
      </c>
      <c r="J4" s="62" t="s">
        <v>2</v>
      </c>
      <c r="K4" s="63"/>
      <c r="L4" s="62" t="s">
        <v>2</v>
      </c>
      <c r="M4" s="64"/>
    </row>
    <row r="5" spans="1:13" ht="21.75" customHeight="1">
      <c r="A5" s="67" t="s">
        <v>3</v>
      </c>
      <c r="B5" s="68"/>
      <c r="C5" s="9" t="s">
        <v>4</v>
      </c>
      <c r="D5" s="9" t="s">
        <v>5</v>
      </c>
      <c r="E5" s="9" t="s">
        <v>6</v>
      </c>
      <c r="F5" s="10" t="s">
        <v>69</v>
      </c>
      <c r="G5" s="69" t="str">
        <f>F5</f>
        <v>เมษายน 2546</v>
      </c>
      <c r="H5" s="70"/>
      <c r="I5" s="10" t="s">
        <v>65</v>
      </c>
      <c r="J5" s="69" t="str">
        <f>I5</f>
        <v>มีนาคม 2546</v>
      </c>
      <c r="K5" s="70"/>
      <c r="L5" s="59" t="s">
        <v>11</v>
      </c>
      <c r="M5" s="60"/>
    </row>
    <row r="6" spans="1:13" ht="22.5" customHeight="1" thickBot="1">
      <c r="A6" s="11"/>
      <c r="B6" s="12"/>
      <c r="C6" s="13" t="s">
        <v>12</v>
      </c>
      <c r="D6" s="14" t="s">
        <v>13</v>
      </c>
      <c r="E6" s="13" t="s">
        <v>13</v>
      </c>
      <c r="F6" s="15"/>
      <c r="G6" s="16" t="s">
        <v>14</v>
      </c>
      <c r="H6" s="17" t="s">
        <v>15</v>
      </c>
      <c r="I6" s="15"/>
      <c r="J6" s="16" t="s">
        <v>14</v>
      </c>
      <c r="K6" s="17" t="s">
        <v>15</v>
      </c>
      <c r="L6" s="17" t="s">
        <v>14</v>
      </c>
      <c r="M6" s="18" t="s">
        <v>15</v>
      </c>
    </row>
    <row r="7" spans="1:13" s="27" customFormat="1" ht="21">
      <c r="A7" s="19" t="s">
        <v>16</v>
      </c>
      <c r="B7" s="20" t="s">
        <v>19</v>
      </c>
      <c r="C7" s="21">
        <v>28</v>
      </c>
      <c r="D7" s="21">
        <v>84643</v>
      </c>
      <c r="E7" s="21">
        <v>123</v>
      </c>
      <c r="F7" s="22">
        <v>40257554.75</v>
      </c>
      <c r="G7" s="23">
        <f aca="true" t="shared" si="0" ref="G7:G25">F7/1000</f>
        <v>40257.55475</v>
      </c>
      <c r="H7" s="24">
        <f aca="true" t="shared" si="1" ref="H7:H25">G7*100/$G$26</f>
        <v>15.89192423911969</v>
      </c>
      <c r="I7" s="22">
        <v>39906850.85</v>
      </c>
      <c r="J7" s="23">
        <f aca="true" t="shared" si="2" ref="J7:J25">I7/1000</f>
        <v>39906.85085</v>
      </c>
      <c r="K7" s="24">
        <f>J7*100/J26</f>
        <v>15.916106274932309</v>
      </c>
      <c r="L7" s="25">
        <f aca="true" t="shared" si="3" ref="L7:L25">G7-J7</f>
        <v>350.70390000000043</v>
      </c>
      <c r="M7" s="26">
        <f aca="true" t="shared" si="4" ref="M7:M23">L7*100/J7</f>
        <v>0.878806251383277</v>
      </c>
    </row>
    <row r="8" spans="1:13" s="27" customFormat="1" ht="21">
      <c r="A8" s="28" t="s">
        <v>18</v>
      </c>
      <c r="B8" s="29" t="s">
        <v>21</v>
      </c>
      <c r="C8" s="30">
        <v>59</v>
      </c>
      <c r="D8" s="30">
        <v>230242</v>
      </c>
      <c r="E8" s="30">
        <v>1283</v>
      </c>
      <c r="F8" s="31">
        <v>32719565.64</v>
      </c>
      <c r="G8" s="32">
        <f t="shared" si="0"/>
        <v>32719.56564</v>
      </c>
      <c r="H8" s="33">
        <f t="shared" si="1"/>
        <v>12.91625538403531</v>
      </c>
      <c r="I8" s="31">
        <v>32396118.46</v>
      </c>
      <c r="J8" s="32">
        <f t="shared" si="2"/>
        <v>32396.11846</v>
      </c>
      <c r="K8" s="33">
        <f>J8*100/J26</f>
        <v>12.920590157382875</v>
      </c>
      <c r="L8" s="34">
        <f t="shared" si="3"/>
        <v>323.4471799999992</v>
      </c>
      <c r="M8" s="35">
        <f t="shared" si="4"/>
        <v>0.9984133759708421</v>
      </c>
    </row>
    <row r="9" spans="1:13" s="27" customFormat="1" ht="21">
      <c r="A9" s="28" t="s">
        <v>20</v>
      </c>
      <c r="B9" s="29" t="s">
        <v>23</v>
      </c>
      <c r="C9" s="30">
        <v>38</v>
      </c>
      <c r="D9" s="30">
        <v>102343</v>
      </c>
      <c r="E9" s="30">
        <v>321</v>
      </c>
      <c r="F9" s="31">
        <v>31087497.82</v>
      </c>
      <c r="G9" s="32">
        <f t="shared" si="0"/>
        <v>31087.49782</v>
      </c>
      <c r="H9" s="33">
        <f t="shared" si="1"/>
        <v>12.271986294429334</v>
      </c>
      <c r="I9" s="31">
        <v>30779409.09</v>
      </c>
      <c r="J9" s="32">
        <f t="shared" si="2"/>
        <v>30779.40909</v>
      </c>
      <c r="K9" s="33">
        <f>J9*100/J26</f>
        <v>12.27579565216576</v>
      </c>
      <c r="L9" s="34">
        <f t="shared" si="3"/>
        <v>308.0887299999995</v>
      </c>
      <c r="M9" s="35">
        <f t="shared" si="4"/>
        <v>1.0009572604176316</v>
      </c>
    </row>
    <row r="10" spans="1:13" s="27" customFormat="1" ht="21">
      <c r="A10" s="28" t="s">
        <v>22</v>
      </c>
      <c r="B10" s="29" t="s">
        <v>17</v>
      </c>
      <c r="C10" s="30">
        <v>87</v>
      </c>
      <c r="D10" s="30">
        <v>156044</v>
      </c>
      <c r="E10" s="30">
        <v>774</v>
      </c>
      <c r="F10" s="31">
        <v>28770370.54</v>
      </c>
      <c r="G10" s="32">
        <f t="shared" si="0"/>
        <v>28770.37054</v>
      </c>
      <c r="H10" s="33">
        <f t="shared" si="1"/>
        <v>11.357285652156532</v>
      </c>
      <c r="I10" s="31">
        <v>28542559.09</v>
      </c>
      <c r="J10" s="32">
        <f t="shared" si="2"/>
        <v>28542.55909</v>
      </c>
      <c r="K10" s="33">
        <f>J10*100/J26</f>
        <v>11.383669574493002</v>
      </c>
      <c r="L10" s="34">
        <f t="shared" si="3"/>
        <v>227.81145000000106</v>
      </c>
      <c r="M10" s="35">
        <f t="shared" si="4"/>
        <v>0.7981465476927601</v>
      </c>
    </row>
    <row r="11" spans="1:13" s="27" customFormat="1" ht="21">
      <c r="A11" s="28" t="s">
        <v>24</v>
      </c>
      <c r="B11" s="29" t="s">
        <v>25</v>
      </c>
      <c r="C11" s="30">
        <v>40</v>
      </c>
      <c r="D11" s="30">
        <v>78182</v>
      </c>
      <c r="E11" s="30">
        <v>592</v>
      </c>
      <c r="F11" s="31">
        <v>27913478.54</v>
      </c>
      <c r="G11" s="32">
        <f t="shared" si="0"/>
        <v>27913.47854</v>
      </c>
      <c r="H11" s="33">
        <f t="shared" si="1"/>
        <v>11.019022118028001</v>
      </c>
      <c r="I11" s="31">
        <v>27536852.23</v>
      </c>
      <c r="J11" s="32">
        <f t="shared" si="2"/>
        <v>27536.85223</v>
      </c>
      <c r="K11" s="33">
        <f>J11*100/J26</f>
        <v>10.982562072291072</v>
      </c>
      <c r="L11" s="34">
        <f t="shared" si="3"/>
        <v>376.62630999999965</v>
      </c>
      <c r="M11" s="35">
        <f t="shared" si="4"/>
        <v>1.3677173660019297</v>
      </c>
    </row>
    <row r="12" spans="1:13" s="27" customFormat="1" ht="21">
      <c r="A12" s="28" t="s">
        <v>26</v>
      </c>
      <c r="B12" s="29" t="s">
        <v>27</v>
      </c>
      <c r="C12" s="30">
        <v>44</v>
      </c>
      <c r="D12" s="30">
        <v>111214</v>
      </c>
      <c r="E12" s="30">
        <v>441</v>
      </c>
      <c r="F12" s="31">
        <v>24388981.9</v>
      </c>
      <c r="G12" s="32">
        <f t="shared" si="0"/>
        <v>24388.9819</v>
      </c>
      <c r="H12" s="33">
        <f t="shared" si="1"/>
        <v>9.627704788107165</v>
      </c>
      <c r="I12" s="31">
        <v>24111768.95</v>
      </c>
      <c r="J12" s="32">
        <f t="shared" si="2"/>
        <v>24111.768949999998</v>
      </c>
      <c r="K12" s="33">
        <f>J12*100/J26</f>
        <v>9.616531219847253</v>
      </c>
      <c r="L12" s="34">
        <f t="shared" si="3"/>
        <v>277.212950000001</v>
      </c>
      <c r="M12" s="35">
        <f t="shared" si="4"/>
        <v>1.1496997610372384</v>
      </c>
    </row>
    <row r="13" spans="1:13" s="27" customFormat="1" ht="21">
      <c r="A13" s="28" t="s">
        <v>28</v>
      </c>
      <c r="B13" s="29" t="s">
        <v>29</v>
      </c>
      <c r="C13" s="30">
        <v>39</v>
      </c>
      <c r="D13" s="30">
        <v>114680</v>
      </c>
      <c r="E13" s="30">
        <v>401</v>
      </c>
      <c r="F13" s="31">
        <v>16595423.19</v>
      </c>
      <c r="G13" s="32">
        <f t="shared" si="0"/>
        <v>16595.423189999998</v>
      </c>
      <c r="H13" s="33">
        <f t="shared" si="1"/>
        <v>6.551148217754332</v>
      </c>
      <c r="I13" s="31">
        <v>16392834.16</v>
      </c>
      <c r="J13" s="32">
        <f t="shared" si="2"/>
        <v>16392.83416</v>
      </c>
      <c r="K13" s="33">
        <f>J13*100/J26</f>
        <v>6.537977441983514</v>
      </c>
      <c r="L13" s="34">
        <f t="shared" si="3"/>
        <v>202.58902999999918</v>
      </c>
      <c r="M13" s="35">
        <f t="shared" si="4"/>
        <v>1.2358389526951647</v>
      </c>
    </row>
    <row r="14" spans="1:13" s="27" customFormat="1" ht="21">
      <c r="A14" s="28" t="s">
        <v>30</v>
      </c>
      <c r="B14" s="29" t="s">
        <v>31</v>
      </c>
      <c r="C14" s="30">
        <v>93</v>
      </c>
      <c r="D14" s="30">
        <v>73344</v>
      </c>
      <c r="E14" s="30">
        <v>272</v>
      </c>
      <c r="F14" s="31">
        <v>11953257.73</v>
      </c>
      <c r="G14" s="32">
        <f t="shared" si="0"/>
        <v>11953.257730000001</v>
      </c>
      <c r="H14" s="33">
        <f t="shared" si="1"/>
        <v>4.718624055422338</v>
      </c>
      <c r="I14" s="31">
        <v>12023611.36</v>
      </c>
      <c r="J14" s="32">
        <f t="shared" si="2"/>
        <v>12023.611359999999</v>
      </c>
      <c r="K14" s="33">
        <f>J14*100/J26</f>
        <v>4.795394077411733</v>
      </c>
      <c r="L14" s="34">
        <f t="shared" si="3"/>
        <v>-70.35362999999779</v>
      </c>
      <c r="M14" s="35">
        <f t="shared" si="4"/>
        <v>-0.5851289424910171</v>
      </c>
    </row>
    <row r="15" spans="1:13" s="27" customFormat="1" ht="21">
      <c r="A15" s="28" t="s">
        <v>32</v>
      </c>
      <c r="B15" s="29" t="s">
        <v>33</v>
      </c>
      <c r="C15" s="30">
        <v>28</v>
      </c>
      <c r="D15" s="30">
        <v>83614</v>
      </c>
      <c r="E15" s="30">
        <v>393</v>
      </c>
      <c r="F15" s="31">
        <v>11950101.79</v>
      </c>
      <c r="G15" s="32">
        <f t="shared" si="0"/>
        <v>11950.101789999999</v>
      </c>
      <c r="H15" s="33">
        <f t="shared" si="1"/>
        <v>4.71737822815601</v>
      </c>
      <c r="I15" s="31">
        <v>11834469.96</v>
      </c>
      <c r="J15" s="32">
        <f t="shared" si="2"/>
        <v>11834.46996</v>
      </c>
      <c r="K15" s="33">
        <f>J15*100/J26</f>
        <v>4.719958542929074</v>
      </c>
      <c r="L15" s="34">
        <f t="shared" si="3"/>
        <v>115.63182999999844</v>
      </c>
      <c r="M15" s="35">
        <f t="shared" si="4"/>
        <v>0.9770765432742579</v>
      </c>
    </row>
    <row r="16" spans="1:13" s="27" customFormat="1" ht="21">
      <c r="A16" s="28" t="s">
        <v>34</v>
      </c>
      <c r="B16" s="29" t="s">
        <v>35</v>
      </c>
      <c r="C16" s="30">
        <v>12</v>
      </c>
      <c r="D16" s="30">
        <v>27841</v>
      </c>
      <c r="E16" s="30">
        <v>122</v>
      </c>
      <c r="F16" s="31">
        <v>6945616.95</v>
      </c>
      <c r="G16" s="32">
        <f t="shared" si="0"/>
        <v>6945.6169500000005</v>
      </c>
      <c r="H16" s="33">
        <f t="shared" si="1"/>
        <v>2.7418262000462303</v>
      </c>
      <c r="I16" s="31">
        <v>6877500.12</v>
      </c>
      <c r="J16" s="32">
        <f t="shared" si="2"/>
        <v>6877.50012</v>
      </c>
      <c r="K16" s="33">
        <f>J16*100/J26</f>
        <v>2.742963187629717</v>
      </c>
      <c r="L16" s="34">
        <f t="shared" si="3"/>
        <v>68.11683000000085</v>
      </c>
      <c r="M16" s="35">
        <f t="shared" si="4"/>
        <v>0.9904300808649182</v>
      </c>
    </row>
    <row r="17" spans="1:13" s="27" customFormat="1" ht="21">
      <c r="A17" s="28" t="s">
        <v>36</v>
      </c>
      <c r="B17" s="29" t="s">
        <v>66</v>
      </c>
      <c r="C17" s="30">
        <v>3</v>
      </c>
      <c r="D17" s="30">
        <v>10172</v>
      </c>
      <c r="E17" s="30">
        <v>13</v>
      </c>
      <c r="F17" s="31">
        <v>4833941.85</v>
      </c>
      <c r="G17" s="32">
        <f t="shared" si="0"/>
        <v>4833.941849999999</v>
      </c>
      <c r="H17" s="33">
        <f t="shared" si="1"/>
        <v>1.9082291046628972</v>
      </c>
      <c r="I17" s="31">
        <v>4787849.72</v>
      </c>
      <c r="J17" s="32">
        <f t="shared" si="2"/>
        <v>4787.84972</v>
      </c>
      <c r="K17" s="33">
        <f>J17*100/J26</f>
        <v>1.909544936491146</v>
      </c>
      <c r="L17" s="34">
        <f t="shared" si="3"/>
        <v>46.09212999999909</v>
      </c>
      <c r="M17" s="35">
        <f t="shared" si="4"/>
        <v>0.962689572470522</v>
      </c>
    </row>
    <row r="18" spans="1:13" s="27" customFormat="1" ht="21">
      <c r="A18" s="28" t="s">
        <v>38</v>
      </c>
      <c r="B18" s="29" t="s">
        <v>72</v>
      </c>
      <c r="C18" s="30">
        <v>2</v>
      </c>
      <c r="D18" s="30">
        <v>1217</v>
      </c>
      <c r="E18" s="30">
        <v>4</v>
      </c>
      <c r="F18" s="31">
        <v>4623801.27</v>
      </c>
      <c r="G18" s="32">
        <f t="shared" si="0"/>
        <v>4623.80127</v>
      </c>
      <c r="H18" s="33">
        <f t="shared" si="1"/>
        <v>1.8252747822341446</v>
      </c>
      <c r="I18" s="31">
        <v>4531265.56</v>
      </c>
      <c r="J18" s="32">
        <f t="shared" si="2"/>
        <v>4531.26556</v>
      </c>
      <c r="K18" s="33">
        <f>J18*100/J26</f>
        <v>1.8072111097912065</v>
      </c>
      <c r="L18" s="34">
        <f t="shared" si="3"/>
        <v>92.53571000000011</v>
      </c>
      <c r="M18" s="35">
        <f t="shared" si="4"/>
        <v>2.042160380465543</v>
      </c>
    </row>
    <row r="19" spans="1:13" s="27" customFormat="1" ht="21">
      <c r="A19" s="28" t="s">
        <v>40</v>
      </c>
      <c r="B19" s="29" t="s">
        <v>41</v>
      </c>
      <c r="C19" s="30">
        <v>31</v>
      </c>
      <c r="D19" s="30">
        <v>28603</v>
      </c>
      <c r="E19" s="30">
        <v>202</v>
      </c>
      <c r="F19" s="31">
        <v>3408268.07356</v>
      </c>
      <c r="G19" s="32">
        <f t="shared" si="0"/>
        <v>3408.2680735599997</v>
      </c>
      <c r="H19" s="33">
        <f t="shared" si="1"/>
        <v>1.3454353685410048</v>
      </c>
      <c r="I19" s="31">
        <v>3398057.80588</v>
      </c>
      <c r="J19" s="32">
        <f t="shared" si="2"/>
        <v>3398.0578058799997</v>
      </c>
      <c r="K19" s="33">
        <f>J19*100/J26</f>
        <v>1.3552522440329158</v>
      </c>
      <c r="L19" s="34">
        <f t="shared" si="3"/>
        <v>10.210267680000015</v>
      </c>
      <c r="M19" s="35">
        <f t="shared" si="4"/>
        <v>0.30047363121169296</v>
      </c>
    </row>
    <row r="20" spans="1:13" s="27" customFormat="1" ht="21">
      <c r="A20" s="28" t="s">
        <v>42</v>
      </c>
      <c r="B20" s="29" t="s">
        <v>43</v>
      </c>
      <c r="C20" s="30">
        <v>44</v>
      </c>
      <c r="D20" s="30">
        <v>38875</v>
      </c>
      <c r="E20" s="30">
        <v>281</v>
      </c>
      <c r="F20" s="31">
        <v>3363028.37</v>
      </c>
      <c r="G20" s="32">
        <f t="shared" si="0"/>
        <v>3363.02837</v>
      </c>
      <c r="H20" s="33">
        <f t="shared" si="1"/>
        <v>1.3275767095628226</v>
      </c>
      <c r="I20" s="31">
        <v>3311706.89</v>
      </c>
      <c r="J20" s="32">
        <f t="shared" si="2"/>
        <v>3311.70689</v>
      </c>
      <c r="K20" s="33">
        <f>J20*100/J26</f>
        <v>1.3208127850224884</v>
      </c>
      <c r="L20" s="34">
        <f t="shared" si="3"/>
        <v>51.321480000000065</v>
      </c>
      <c r="M20" s="35">
        <f t="shared" si="4"/>
        <v>1.5496987416057242</v>
      </c>
    </row>
    <row r="21" spans="1:13" s="27" customFormat="1" ht="21">
      <c r="A21" s="28" t="s">
        <v>44</v>
      </c>
      <c r="B21" s="29" t="s">
        <v>45</v>
      </c>
      <c r="C21" s="30">
        <v>10</v>
      </c>
      <c r="D21" s="30">
        <v>170894</v>
      </c>
      <c r="E21" s="30">
        <v>53</v>
      </c>
      <c r="F21" s="31">
        <v>2623063.75</v>
      </c>
      <c r="G21" s="32">
        <f t="shared" si="0"/>
        <v>2623.06375</v>
      </c>
      <c r="H21" s="33">
        <f t="shared" si="1"/>
        <v>1.0354709978847185</v>
      </c>
      <c r="I21" s="31">
        <v>2609247.93</v>
      </c>
      <c r="J21" s="32">
        <f t="shared" si="2"/>
        <v>2609.24793</v>
      </c>
      <c r="K21" s="33">
        <f>J21*100/J26</f>
        <v>1.0406500755377728</v>
      </c>
      <c r="L21" s="34">
        <f t="shared" si="3"/>
        <v>13.815819999999803</v>
      </c>
      <c r="M21" s="35">
        <f t="shared" si="4"/>
        <v>0.529494335940694</v>
      </c>
    </row>
    <row r="22" spans="1:13" s="27" customFormat="1" ht="21">
      <c r="A22" s="28" t="s">
        <v>46</v>
      </c>
      <c r="B22" s="29" t="s">
        <v>47</v>
      </c>
      <c r="C22" s="30">
        <v>25</v>
      </c>
      <c r="D22" s="30">
        <v>14820</v>
      </c>
      <c r="E22" s="30">
        <v>146</v>
      </c>
      <c r="F22" s="31">
        <v>1733701.13</v>
      </c>
      <c r="G22" s="32">
        <f t="shared" si="0"/>
        <v>1733.70113</v>
      </c>
      <c r="H22" s="33">
        <f t="shared" si="1"/>
        <v>0.684389481237337</v>
      </c>
      <c r="I22" s="31">
        <v>1547343.84</v>
      </c>
      <c r="J22" s="32">
        <f t="shared" si="2"/>
        <v>1547.34384</v>
      </c>
      <c r="K22" s="33">
        <f>J22*100/J26</f>
        <v>0.6171293518967772</v>
      </c>
      <c r="L22" s="34">
        <f t="shared" si="3"/>
        <v>186.35728999999992</v>
      </c>
      <c r="M22" s="35">
        <f t="shared" si="4"/>
        <v>12.043689655946148</v>
      </c>
    </row>
    <row r="23" spans="1:13" s="27" customFormat="1" ht="21">
      <c r="A23" s="28" t="s">
        <v>48</v>
      </c>
      <c r="B23" s="29" t="s">
        <v>49</v>
      </c>
      <c r="C23" s="30">
        <v>1</v>
      </c>
      <c r="D23" s="30">
        <v>8976</v>
      </c>
      <c r="E23" s="30">
        <v>1</v>
      </c>
      <c r="F23" s="31">
        <v>153179</v>
      </c>
      <c r="G23" s="32">
        <f t="shared" si="0"/>
        <v>153.179</v>
      </c>
      <c r="H23" s="33">
        <f t="shared" si="1"/>
        <v>0.06046837862212967</v>
      </c>
      <c r="I23" s="31">
        <v>145052</v>
      </c>
      <c r="J23" s="32">
        <f t="shared" si="2"/>
        <v>145.052</v>
      </c>
      <c r="K23" s="33">
        <f>J23*100/J26</f>
        <v>0.0578512961613828</v>
      </c>
      <c r="L23" s="34">
        <f t="shared" si="3"/>
        <v>8.12700000000001</v>
      </c>
      <c r="M23" s="35">
        <f t="shared" si="4"/>
        <v>5.602818299644272</v>
      </c>
    </row>
    <row r="24" spans="1:13" s="27" customFormat="1" ht="21">
      <c r="A24" s="28" t="s">
        <v>50</v>
      </c>
      <c r="B24" s="29" t="s">
        <v>53</v>
      </c>
      <c r="C24" s="30">
        <v>0</v>
      </c>
      <c r="D24" s="30">
        <v>0</v>
      </c>
      <c r="E24" s="30">
        <v>0</v>
      </c>
      <c r="F24" s="31">
        <v>0</v>
      </c>
      <c r="G24" s="32">
        <f t="shared" si="0"/>
        <v>0</v>
      </c>
      <c r="H24" s="33">
        <f t="shared" si="1"/>
        <v>0</v>
      </c>
      <c r="I24" s="31">
        <v>0</v>
      </c>
      <c r="J24" s="32">
        <f t="shared" si="2"/>
        <v>0</v>
      </c>
      <c r="K24" s="33">
        <f>J24*100/J26</f>
        <v>0</v>
      </c>
      <c r="L24" s="34">
        <f t="shared" si="3"/>
        <v>0</v>
      </c>
      <c r="M24" s="35">
        <v>0</v>
      </c>
    </row>
    <row r="25" spans="1:13" s="44" customFormat="1" ht="21">
      <c r="A25" s="36" t="s">
        <v>52</v>
      </c>
      <c r="B25" s="37" t="s">
        <v>51</v>
      </c>
      <c r="C25" s="38">
        <v>0</v>
      </c>
      <c r="D25" s="38">
        <v>0</v>
      </c>
      <c r="E25" s="38">
        <v>0</v>
      </c>
      <c r="F25" s="39">
        <v>0</v>
      </c>
      <c r="G25" s="40">
        <f t="shared" si="0"/>
        <v>0</v>
      </c>
      <c r="H25" s="41">
        <f t="shared" si="1"/>
        <v>0</v>
      </c>
      <c r="I25" s="39">
        <v>0</v>
      </c>
      <c r="J25" s="40">
        <f t="shared" si="2"/>
        <v>0</v>
      </c>
      <c r="K25" s="41">
        <f>J25*100/J26</f>
        <v>0</v>
      </c>
      <c r="L25" s="42">
        <f t="shared" si="3"/>
        <v>0</v>
      </c>
      <c r="M25" s="43">
        <v>0</v>
      </c>
    </row>
    <row r="26" spans="1:14" s="27" customFormat="1" ht="23.25" customHeight="1" thickBot="1">
      <c r="A26" s="65" t="s">
        <v>54</v>
      </c>
      <c r="B26" s="66"/>
      <c r="C26" s="45">
        <f aca="true" t="shared" si="5" ref="C26:L26">SUM(C7:C25)</f>
        <v>584</v>
      </c>
      <c r="D26" s="45">
        <f t="shared" si="5"/>
        <v>1335704</v>
      </c>
      <c r="E26" s="45">
        <f t="shared" si="5"/>
        <v>5422</v>
      </c>
      <c r="F26" s="46">
        <f t="shared" si="5"/>
        <v>253320832.29355997</v>
      </c>
      <c r="G26" s="47">
        <f t="shared" si="5"/>
        <v>253320.83229356</v>
      </c>
      <c r="H26" s="47">
        <f t="shared" si="5"/>
        <v>99.99999999999999</v>
      </c>
      <c r="I26" s="46">
        <f t="shared" si="5"/>
        <v>250732498.01588002</v>
      </c>
      <c r="J26" s="47">
        <f t="shared" si="5"/>
        <v>250732.49801588</v>
      </c>
      <c r="K26" s="47">
        <f t="shared" si="5"/>
        <v>100</v>
      </c>
      <c r="L26" s="47">
        <f t="shared" si="5"/>
        <v>2588.3342776800005</v>
      </c>
      <c r="M26" s="48">
        <f>L26*100/J26</f>
        <v>1.0323090537374495</v>
      </c>
      <c r="N26" s="49"/>
    </row>
    <row r="27" ht="6" customHeight="1"/>
    <row r="28" spans="2:10" ht="21">
      <c r="B28" s="50" t="s">
        <v>55</v>
      </c>
      <c r="J28" s="51"/>
    </row>
    <row r="29" spans="2:13" ht="21">
      <c r="B29" s="50" t="s">
        <v>56</v>
      </c>
      <c r="D29" s="52"/>
      <c r="F29" s="53"/>
      <c r="G29" s="54"/>
      <c r="I29" s="53"/>
      <c r="J29" s="55"/>
      <c r="K29" s="56"/>
      <c r="L29" s="4"/>
      <c r="M29" s="54"/>
    </row>
    <row r="30" ht="21">
      <c r="B30" s="50" t="s">
        <v>70</v>
      </c>
    </row>
  </sheetData>
  <mergeCells count="10">
    <mergeCell ref="A2:M2"/>
    <mergeCell ref="A1:M1"/>
    <mergeCell ref="A5:B5"/>
    <mergeCell ref="A26:B26"/>
    <mergeCell ref="L5:M5"/>
    <mergeCell ref="L4:M4"/>
    <mergeCell ref="G4:H4"/>
    <mergeCell ref="G5:H5"/>
    <mergeCell ref="J5:K5"/>
    <mergeCell ref="J4:K4"/>
  </mergeCells>
  <printOptions horizontalCentered="1"/>
  <pageMargins left="0.1968503937007874" right="0.2362204724409449" top="0.2362204724409449" bottom="0.1968503937007874" header="0.1968503937007874" footer="0.1968503937007874"/>
  <pageSetup horizontalDpi="600" verticalDpi="600" orientation="landscape" paperSize="9" scale="90" r:id="rId1"/>
  <colBreaks count="1" manualBreakCount="1">
    <brk id="1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30"/>
  <sheetViews>
    <sheetView zoomScale="75" zoomScaleNormal="75" zoomScaleSheetLayoutView="75" workbookViewId="0" topLeftCell="A1">
      <selection activeCell="C14" sqref="C14"/>
    </sheetView>
  </sheetViews>
  <sheetFormatPr defaultColWidth="9.140625" defaultRowHeight="21.75"/>
  <cols>
    <col min="1" max="1" width="4.00390625" style="2" customWidth="1"/>
    <col min="2" max="2" width="50.8515625" style="1" customWidth="1"/>
    <col min="3" max="3" width="8.8515625" style="1" customWidth="1"/>
    <col min="4" max="4" width="13.7109375" style="1" customWidth="1"/>
    <col min="5" max="5" width="9.421875" style="1" bestFit="1" customWidth="1"/>
    <col min="6" max="6" width="20.00390625" style="3" hidden="1" customWidth="1"/>
    <col min="7" max="7" width="17.28125" style="4" bestFit="1" customWidth="1"/>
    <col min="8" max="8" width="10.8515625" style="1" bestFit="1" customWidth="1"/>
    <col min="9" max="9" width="20.00390625" style="3" hidden="1" customWidth="1"/>
    <col min="10" max="10" width="15.421875" style="4" bestFit="1" customWidth="1"/>
    <col min="11" max="11" width="11.28125" style="1" customWidth="1"/>
    <col min="12" max="12" width="15.421875" style="1" bestFit="1" customWidth="1"/>
    <col min="13" max="13" width="10.8515625" style="1" customWidth="1"/>
    <col min="14" max="16384" width="9.140625" style="1" customWidth="1"/>
  </cols>
  <sheetData>
    <row r="1" spans="1:13" ht="26.2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ht="24" customHeight="1">
      <c r="A2" s="61" t="s">
        <v>74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ht="21" thickBot="1"/>
    <row r="4" spans="1:13" ht="21.75" customHeight="1">
      <c r="A4" s="5"/>
      <c r="B4" s="6"/>
      <c r="C4" s="7" t="s">
        <v>1</v>
      </c>
      <c r="D4" s="7" t="s">
        <v>1</v>
      </c>
      <c r="E4" s="7" t="s">
        <v>1</v>
      </c>
      <c r="F4" s="8" t="s">
        <v>2</v>
      </c>
      <c r="G4" s="62" t="s">
        <v>2</v>
      </c>
      <c r="H4" s="63"/>
      <c r="I4" s="8" t="s">
        <v>2</v>
      </c>
      <c r="J4" s="62" t="s">
        <v>2</v>
      </c>
      <c r="K4" s="63"/>
      <c r="L4" s="62" t="s">
        <v>2</v>
      </c>
      <c r="M4" s="64"/>
    </row>
    <row r="5" spans="1:13" ht="21.75" customHeight="1">
      <c r="A5" s="67" t="s">
        <v>3</v>
      </c>
      <c r="B5" s="68"/>
      <c r="C5" s="9" t="s">
        <v>4</v>
      </c>
      <c r="D5" s="9" t="s">
        <v>5</v>
      </c>
      <c r="E5" s="9" t="s">
        <v>6</v>
      </c>
      <c r="F5" s="10" t="s">
        <v>73</v>
      </c>
      <c r="G5" s="69" t="str">
        <f>F5</f>
        <v>พฤษภาคม 2546</v>
      </c>
      <c r="H5" s="70"/>
      <c r="I5" s="10" t="s">
        <v>69</v>
      </c>
      <c r="J5" s="69" t="str">
        <f>I5</f>
        <v>เมษายน 2546</v>
      </c>
      <c r="K5" s="70"/>
      <c r="L5" s="59" t="s">
        <v>11</v>
      </c>
      <c r="M5" s="60"/>
    </row>
    <row r="6" spans="1:13" ht="22.5" customHeight="1" thickBot="1">
      <c r="A6" s="11"/>
      <c r="B6" s="12"/>
      <c r="C6" s="13" t="s">
        <v>12</v>
      </c>
      <c r="D6" s="14" t="s">
        <v>13</v>
      </c>
      <c r="E6" s="13" t="s">
        <v>13</v>
      </c>
      <c r="F6" s="15"/>
      <c r="G6" s="16" t="s">
        <v>14</v>
      </c>
      <c r="H6" s="17" t="s">
        <v>15</v>
      </c>
      <c r="I6" s="15"/>
      <c r="J6" s="16" t="s">
        <v>14</v>
      </c>
      <c r="K6" s="17" t="s">
        <v>15</v>
      </c>
      <c r="L6" s="17" t="s">
        <v>14</v>
      </c>
      <c r="M6" s="18" t="s">
        <v>15</v>
      </c>
    </row>
    <row r="7" spans="1:13" s="27" customFormat="1" ht="21">
      <c r="A7" s="19" t="s">
        <v>16</v>
      </c>
      <c r="B7" s="20" t="s">
        <v>19</v>
      </c>
      <c r="C7" s="21">
        <v>28</v>
      </c>
      <c r="D7" s="21">
        <v>84575</v>
      </c>
      <c r="E7" s="21">
        <v>124</v>
      </c>
      <c r="F7" s="22">
        <v>41019047.29</v>
      </c>
      <c r="G7" s="23">
        <f aca="true" t="shared" si="0" ref="G7:G25">F7/1000</f>
        <v>41019.04729</v>
      </c>
      <c r="H7" s="24">
        <f aca="true" t="shared" si="1" ref="H7:H25">G7*100/$G$26</f>
        <v>15.888411275486554</v>
      </c>
      <c r="I7" s="22">
        <v>40257554.75</v>
      </c>
      <c r="J7" s="23">
        <f aca="true" t="shared" si="2" ref="J7:J25">I7/1000</f>
        <v>40257.55475</v>
      </c>
      <c r="K7" s="24">
        <f>J7*100/J26</f>
        <v>15.89192423911969</v>
      </c>
      <c r="L7" s="25">
        <f aca="true" t="shared" si="3" ref="L7:L25">G7-J7</f>
        <v>761.4925399999993</v>
      </c>
      <c r="M7" s="26">
        <f aca="true" t="shared" si="4" ref="M7:M23">L7*100/J7</f>
        <v>1.8915518956103494</v>
      </c>
    </row>
    <row r="8" spans="1:13" s="27" customFormat="1" ht="21">
      <c r="A8" s="28" t="s">
        <v>18</v>
      </c>
      <c r="B8" s="29" t="s">
        <v>21</v>
      </c>
      <c r="C8" s="30">
        <v>59</v>
      </c>
      <c r="D8" s="30">
        <v>231932</v>
      </c>
      <c r="E8" s="30">
        <v>1287</v>
      </c>
      <c r="F8" s="31">
        <v>33426404.15</v>
      </c>
      <c r="G8" s="32">
        <f t="shared" si="0"/>
        <v>33426.40415</v>
      </c>
      <c r="H8" s="33">
        <f t="shared" si="1"/>
        <v>12.947459575086354</v>
      </c>
      <c r="I8" s="31">
        <v>32719565.64</v>
      </c>
      <c r="J8" s="32">
        <f t="shared" si="2"/>
        <v>32719.56564</v>
      </c>
      <c r="K8" s="33">
        <f>J8*100/J26</f>
        <v>12.91625538403531</v>
      </c>
      <c r="L8" s="34">
        <f t="shared" si="3"/>
        <v>706.8385100000014</v>
      </c>
      <c r="M8" s="35">
        <f t="shared" si="4"/>
        <v>2.16029307288812</v>
      </c>
    </row>
    <row r="9" spans="1:13" s="27" customFormat="1" ht="21">
      <c r="A9" s="28" t="s">
        <v>20</v>
      </c>
      <c r="B9" s="29" t="s">
        <v>23</v>
      </c>
      <c r="C9" s="30">
        <v>37</v>
      </c>
      <c r="D9" s="30">
        <v>102759</v>
      </c>
      <c r="E9" s="30">
        <v>330</v>
      </c>
      <c r="F9" s="31">
        <v>31670018.56</v>
      </c>
      <c r="G9" s="32">
        <f t="shared" si="0"/>
        <v>31670.01856</v>
      </c>
      <c r="H9" s="33">
        <f t="shared" si="1"/>
        <v>12.267137177177778</v>
      </c>
      <c r="I9" s="31">
        <v>31087497.82</v>
      </c>
      <c r="J9" s="32">
        <f t="shared" si="2"/>
        <v>31087.49782</v>
      </c>
      <c r="K9" s="33">
        <f>J9*100/J26</f>
        <v>12.271986294429334</v>
      </c>
      <c r="L9" s="34">
        <f t="shared" si="3"/>
        <v>582.5207399999999</v>
      </c>
      <c r="M9" s="35">
        <f t="shared" si="4"/>
        <v>1.8738103123411813</v>
      </c>
    </row>
    <row r="10" spans="1:13" s="27" customFormat="1" ht="21">
      <c r="A10" s="28" t="s">
        <v>22</v>
      </c>
      <c r="B10" s="29" t="s">
        <v>17</v>
      </c>
      <c r="C10" s="30">
        <v>87</v>
      </c>
      <c r="D10" s="30">
        <v>158942</v>
      </c>
      <c r="E10" s="30">
        <v>791</v>
      </c>
      <c r="F10" s="31">
        <v>29346025.4</v>
      </c>
      <c r="G10" s="32">
        <f t="shared" si="0"/>
        <v>29346.0254</v>
      </c>
      <c r="H10" s="33">
        <f t="shared" si="1"/>
        <v>11.366956369309541</v>
      </c>
      <c r="I10" s="31">
        <v>28770370.54</v>
      </c>
      <c r="J10" s="32">
        <f t="shared" si="2"/>
        <v>28770.37054</v>
      </c>
      <c r="K10" s="33">
        <f>J10*100/J26</f>
        <v>11.357285652156532</v>
      </c>
      <c r="L10" s="34">
        <f t="shared" si="3"/>
        <v>575.6548599999987</v>
      </c>
      <c r="M10" s="35">
        <f t="shared" si="4"/>
        <v>2.0008600834655734</v>
      </c>
    </row>
    <row r="11" spans="1:13" s="27" customFormat="1" ht="21">
      <c r="A11" s="28" t="s">
        <v>24</v>
      </c>
      <c r="B11" s="29" t="s">
        <v>25</v>
      </c>
      <c r="C11" s="30">
        <v>39</v>
      </c>
      <c r="D11" s="30">
        <v>78249</v>
      </c>
      <c r="E11" s="30">
        <v>593</v>
      </c>
      <c r="F11" s="31">
        <v>28503077.36</v>
      </c>
      <c r="G11" s="32">
        <f t="shared" si="0"/>
        <v>28503.07736</v>
      </c>
      <c r="H11" s="33">
        <f t="shared" si="1"/>
        <v>11.040446954093298</v>
      </c>
      <c r="I11" s="31">
        <v>27913478.54</v>
      </c>
      <c r="J11" s="32">
        <f t="shared" si="2"/>
        <v>27913.47854</v>
      </c>
      <c r="K11" s="33">
        <f>J11*100/J26</f>
        <v>11.019022118028001</v>
      </c>
      <c r="L11" s="34">
        <f t="shared" si="3"/>
        <v>589.5988199999993</v>
      </c>
      <c r="M11" s="35">
        <f t="shared" si="4"/>
        <v>2.1122369938777226</v>
      </c>
    </row>
    <row r="12" spans="1:13" s="27" customFormat="1" ht="21">
      <c r="A12" s="28" t="s">
        <v>26</v>
      </c>
      <c r="B12" s="29" t="s">
        <v>27</v>
      </c>
      <c r="C12" s="30">
        <v>43</v>
      </c>
      <c r="D12" s="30">
        <v>111201</v>
      </c>
      <c r="E12" s="30">
        <v>440</v>
      </c>
      <c r="F12" s="31">
        <v>24882381.7</v>
      </c>
      <c r="G12" s="32">
        <f t="shared" si="0"/>
        <v>24882.381699999998</v>
      </c>
      <c r="H12" s="33">
        <f t="shared" si="1"/>
        <v>9.637998444191565</v>
      </c>
      <c r="I12" s="31">
        <v>24388981.9</v>
      </c>
      <c r="J12" s="32">
        <f t="shared" si="2"/>
        <v>24388.9819</v>
      </c>
      <c r="K12" s="33">
        <f>J12*100/J26</f>
        <v>9.627704788107165</v>
      </c>
      <c r="L12" s="34">
        <f t="shared" si="3"/>
        <v>493.39979999999923</v>
      </c>
      <c r="M12" s="35">
        <f t="shared" si="4"/>
        <v>2.023043856537526</v>
      </c>
    </row>
    <row r="13" spans="1:13" s="27" customFormat="1" ht="21">
      <c r="A13" s="28" t="s">
        <v>28</v>
      </c>
      <c r="B13" s="29" t="s">
        <v>29</v>
      </c>
      <c r="C13" s="30">
        <v>39</v>
      </c>
      <c r="D13" s="30">
        <v>115835</v>
      </c>
      <c r="E13" s="30">
        <v>405</v>
      </c>
      <c r="F13" s="31">
        <v>16685703.71</v>
      </c>
      <c r="G13" s="32">
        <f t="shared" si="0"/>
        <v>16685.70371</v>
      </c>
      <c r="H13" s="33">
        <f t="shared" si="1"/>
        <v>6.463078508164733</v>
      </c>
      <c r="I13" s="31">
        <v>16595423.19</v>
      </c>
      <c r="J13" s="32">
        <f t="shared" si="2"/>
        <v>16595.423189999998</v>
      </c>
      <c r="K13" s="33">
        <f>J13*100/J26</f>
        <v>6.551148217754332</v>
      </c>
      <c r="L13" s="34">
        <f t="shared" si="3"/>
        <v>90.28052000000389</v>
      </c>
      <c r="M13" s="35">
        <f t="shared" si="4"/>
        <v>0.544008543598965</v>
      </c>
    </row>
    <row r="14" spans="1:13" s="27" customFormat="1" ht="21">
      <c r="A14" s="28" t="s">
        <v>30</v>
      </c>
      <c r="B14" s="29" t="s">
        <v>31</v>
      </c>
      <c r="C14" s="30">
        <v>94</v>
      </c>
      <c r="D14" s="30">
        <v>73746</v>
      </c>
      <c r="E14" s="30">
        <v>273</v>
      </c>
      <c r="F14" s="31">
        <v>12281846</v>
      </c>
      <c r="G14" s="32">
        <f t="shared" si="0"/>
        <v>12281.846</v>
      </c>
      <c r="H14" s="33">
        <f t="shared" si="1"/>
        <v>4.757278224688611</v>
      </c>
      <c r="I14" s="31">
        <v>11953257.73</v>
      </c>
      <c r="J14" s="32">
        <f t="shared" si="2"/>
        <v>11953.257730000001</v>
      </c>
      <c r="K14" s="33">
        <f>J14*100/J26</f>
        <v>4.718624055422338</v>
      </c>
      <c r="L14" s="34">
        <f t="shared" si="3"/>
        <v>328.5882699999984</v>
      </c>
      <c r="M14" s="35">
        <f t="shared" si="4"/>
        <v>2.7489432372508404</v>
      </c>
    </row>
    <row r="15" spans="1:13" s="27" customFormat="1" ht="21">
      <c r="A15" s="28" t="s">
        <v>32</v>
      </c>
      <c r="B15" s="29" t="s">
        <v>33</v>
      </c>
      <c r="C15" s="30">
        <v>28</v>
      </c>
      <c r="D15" s="30">
        <v>83618</v>
      </c>
      <c r="E15" s="30">
        <v>394</v>
      </c>
      <c r="F15" s="31">
        <v>12248916.43</v>
      </c>
      <c r="G15" s="32">
        <f t="shared" si="0"/>
        <v>12248.91643</v>
      </c>
      <c r="H15" s="33">
        <f t="shared" si="1"/>
        <v>4.744523209985662</v>
      </c>
      <c r="I15" s="31">
        <v>11950101.79</v>
      </c>
      <c r="J15" s="32">
        <f t="shared" si="2"/>
        <v>11950.101789999999</v>
      </c>
      <c r="K15" s="33">
        <f>J15*100/J26</f>
        <v>4.71737822815601</v>
      </c>
      <c r="L15" s="34">
        <f t="shared" si="3"/>
        <v>298.8146400000005</v>
      </c>
      <c r="M15" s="35">
        <f t="shared" si="4"/>
        <v>2.5005196210968887</v>
      </c>
    </row>
    <row r="16" spans="1:13" s="27" customFormat="1" ht="21">
      <c r="A16" s="28" t="s">
        <v>34</v>
      </c>
      <c r="B16" s="29" t="s">
        <v>35</v>
      </c>
      <c r="C16" s="30">
        <v>12</v>
      </c>
      <c r="D16" s="30">
        <v>28011</v>
      </c>
      <c r="E16" s="30">
        <v>123</v>
      </c>
      <c r="F16" s="31">
        <v>6927585.53</v>
      </c>
      <c r="G16" s="32">
        <f t="shared" si="0"/>
        <v>6927.58553</v>
      </c>
      <c r="H16" s="33">
        <f t="shared" si="1"/>
        <v>2.683346769820833</v>
      </c>
      <c r="I16" s="31">
        <v>6945616.95</v>
      </c>
      <c r="J16" s="32">
        <f t="shared" si="2"/>
        <v>6945.6169500000005</v>
      </c>
      <c r="K16" s="33">
        <f>J16*100/J26</f>
        <v>2.7418262000462303</v>
      </c>
      <c r="L16" s="34">
        <f t="shared" si="3"/>
        <v>-18.031420000000253</v>
      </c>
      <c r="M16" s="35">
        <f t="shared" si="4"/>
        <v>-0.25960861547368014</v>
      </c>
    </row>
    <row r="17" spans="1:13" s="27" customFormat="1" ht="21">
      <c r="A17" s="28" t="s">
        <v>36</v>
      </c>
      <c r="B17" s="29" t="s">
        <v>66</v>
      </c>
      <c r="C17" s="30">
        <v>3</v>
      </c>
      <c r="D17" s="30">
        <v>10271</v>
      </c>
      <c r="E17" s="30">
        <v>13</v>
      </c>
      <c r="F17" s="31">
        <v>4922006.36</v>
      </c>
      <c r="G17" s="32">
        <f t="shared" si="0"/>
        <v>4922.00636</v>
      </c>
      <c r="H17" s="33">
        <f t="shared" si="1"/>
        <v>1.9065011626270887</v>
      </c>
      <c r="I17" s="31">
        <v>4833941.85</v>
      </c>
      <c r="J17" s="32">
        <f t="shared" si="2"/>
        <v>4833.941849999999</v>
      </c>
      <c r="K17" s="33">
        <f>J17*100/J26</f>
        <v>1.9082291046628972</v>
      </c>
      <c r="L17" s="34">
        <f t="shared" si="3"/>
        <v>88.06451000000106</v>
      </c>
      <c r="M17" s="35">
        <f t="shared" si="4"/>
        <v>1.8217949808395208</v>
      </c>
    </row>
    <row r="18" spans="1:13" s="27" customFormat="1" ht="21">
      <c r="A18" s="28" t="s">
        <v>38</v>
      </c>
      <c r="B18" s="29" t="s">
        <v>72</v>
      </c>
      <c r="C18" s="30">
        <v>2</v>
      </c>
      <c r="D18" s="30">
        <v>1230</v>
      </c>
      <c r="E18" s="30">
        <v>4</v>
      </c>
      <c r="F18" s="31">
        <v>4721650.9</v>
      </c>
      <c r="G18" s="32">
        <f t="shared" si="0"/>
        <v>4721.650900000001</v>
      </c>
      <c r="H18" s="33">
        <f t="shared" si="1"/>
        <v>1.8288950220635718</v>
      </c>
      <c r="I18" s="31">
        <v>4623801.27</v>
      </c>
      <c r="J18" s="32">
        <f t="shared" si="2"/>
        <v>4623.80127</v>
      </c>
      <c r="K18" s="33">
        <f>J18*100/J26</f>
        <v>1.8252747822341446</v>
      </c>
      <c r="L18" s="34">
        <f t="shared" si="3"/>
        <v>97.84963000000062</v>
      </c>
      <c r="M18" s="35">
        <f t="shared" si="4"/>
        <v>2.1162161668769257</v>
      </c>
    </row>
    <row r="19" spans="1:13" s="27" customFormat="1" ht="21">
      <c r="A19" s="28" t="s">
        <v>40</v>
      </c>
      <c r="B19" s="29" t="s">
        <v>41</v>
      </c>
      <c r="C19" s="30">
        <v>31</v>
      </c>
      <c r="D19" s="30">
        <v>28712</v>
      </c>
      <c r="E19" s="30">
        <v>202</v>
      </c>
      <c r="F19" s="31">
        <v>3477917.66178</v>
      </c>
      <c r="G19" s="32">
        <f t="shared" si="0"/>
        <v>3477.9176617800003</v>
      </c>
      <c r="H19" s="33">
        <f t="shared" si="1"/>
        <v>1.3471445546252516</v>
      </c>
      <c r="I19" s="31">
        <v>3408268.07356</v>
      </c>
      <c r="J19" s="32">
        <f t="shared" si="2"/>
        <v>3408.2680735599997</v>
      </c>
      <c r="K19" s="33">
        <f>J19*100/J26</f>
        <v>1.3454353685410048</v>
      </c>
      <c r="L19" s="34">
        <f t="shared" si="3"/>
        <v>69.64958822000062</v>
      </c>
      <c r="M19" s="35">
        <f t="shared" si="4"/>
        <v>2.0435478288904174</v>
      </c>
    </row>
    <row r="20" spans="1:13" s="27" customFormat="1" ht="21">
      <c r="A20" s="28" t="s">
        <v>42</v>
      </c>
      <c r="B20" s="29" t="s">
        <v>43</v>
      </c>
      <c r="C20" s="30">
        <v>45</v>
      </c>
      <c r="D20" s="30">
        <v>39513</v>
      </c>
      <c r="E20" s="30">
        <v>282</v>
      </c>
      <c r="F20" s="31">
        <v>3439796.01</v>
      </c>
      <c r="G20" s="32">
        <f t="shared" si="0"/>
        <v>3439.7960099999996</v>
      </c>
      <c r="H20" s="33">
        <f t="shared" si="1"/>
        <v>1.3323784271308865</v>
      </c>
      <c r="I20" s="31">
        <v>3363028.37</v>
      </c>
      <c r="J20" s="32">
        <f t="shared" si="2"/>
        <v>3363.02837</v>
      </c>
      <c r="K20" s="33">
        <f>J20*100/J26</f>
        <v>1.3275767095628226</v>
      </c>
      <c r="L20" s="34">
        <f t="shared" si="3"/>
        <v>76.76763999999957</v>
      </c>
      <c r="M20" s="35">
        <f t="shared" si="4"/>
        <v>2.282693797198017</v>
      </c>
    </row>
    <row r="21" spans="1:13" s="27" customFormat="1" ht="21">
      <c r="A21" s="28" t="s">
        <v>44</v>
      </c>
      <c r="B21" s="29" t="s">
        <v>45</v>
      </c>
      <c r="C21" s="30">
        <v>10</v>
      </c>
      <c r="D21" s="30">
        <v>171893</v>
      </c>
      <c r="E21" s="30">
        <v>54</v>
      </c>
      <c r="F21" s="31">
        <v>2684640.04</v>
      </c>
      <c r="G21" s="32">
        <f t="shared" si="0"/>
        <v>2684.64004</v>
      </c>
      <c r="H21" s="33">
        <f t="shared" si="1"/>
        <v>1.039874592420322</v>
      </c>
      <c r="I21" s="31">
        <v>2623063.75</v>
      </c>
      <c r="J21" s="32">
        <f t="shared" si="2"/>
        <v>2623.06375</v>
      </c>
      <c r="K21" s="33">
        <f>J21*100/J26</f>
        <v>1.0354709978847185</v>
      </c>
      <c r="L21" s="34">
        <f t="shared" si="3"/>
        <v>61.57629000000043</v>
      </c>
      <c r="M21" s="35">
        <f t="shared" si="4"/>
        <v>2.347494985587004</v>
      </c>
    </row>
    <row r="22" spans="1:13" s="27" customFormat="1" ht="21">
      <c r="A22" s="28" t="s">
        <v>46</v>
      </c>
      <c r="B22" s="29" t="s">
        <v>47</v>
      </c>
      <c r="C22" s="30">
        <v>25</v>
      </c>
      <c r="D22" s="30">
        <v>14892</v>
      </c>
      <c r="E22" s="30">
        <v>148</v>
      </c>
      <c r="F22" s="31">
        <v>1770853.46</v>
      </c>
      <c r="G22" s="32">
        <f t="shared" si="0"/>
        <v>1770.85346</v>
      </c>
      <c r="H22" s="33">
        <f t="shared" si="1"/>
        <v>0.6859264156522142</v>
      </c>
      <c r="I22" s="31">
        <v>1733701.13</v>
      </c>
      <c r="J22" s="32">
        <f t="shared" si="2"/>
        <v>1733.70113</v>
      </c>
      <c r="K22" s="33">
        <f>J22*100/J26</f>
        <v>0.684389481237337</v>
      </c>
      <c r="L22" s="34">
        <f t="shared" si="3"/>
        <v>37.15233000000012</v>
      </c>
      <c r="M22" s="35">
        <f t="shared" si="4"/>
        <v>2.1429489406862254</v>
      </c>
    </row>
    <row r="23" spans="1:13" s="27" customFormat="1" ht="21">
      <c r="A23" s="28" t="s">
        <v>48</v>
      </c>
      <c r="B23" s="29" t="s">
        <v>49</v>
      </c>
      <c r="C23" s="30">
        <v>1</v>
      </c>
      <c r="D23" s="30">
        <v>8806</v>
      </c>
      <c r="E23" s="30">
        <v>1</v>
      </c>
      <c r="F23" s="31">
        <v>161726</v>
      </c>
      <c r="G23" s="32">
        <f t="shared" si="0"/>
        <v>161.726</v>
      </c>
      <c r="H23" s="33">
        <f t="shared" si="1"/>
        <v>0.06264331747572723</v>
      </c>
      <c r="I23" s="31">
        <v>153179</v>
      </c>
      <c r="J23" s="32">
        <f t="shared" si="2"/>
        <v>153.179</v>
      </c>
      <c r="K23" s="33">
        <f>J23*100/J26</f>
        <v>0.06046837862212967</v>
      </c>
      <c r="L23" s="34">
        <f t="shared" si="3"/>
        <v>8.546999999999997</v>
      </c>
      <c r="M23" s="35">
        <f t="shared" si="4"/>
        <v>5.5797465710051615</v>
      </c>
    </row>
    <row r="24" spans="1:13" s="27" customFormat="1" ht="21">
      <c r="A24" s="28" t="s">
        <v>50</v>
      </c>
      <c r="B24" s="29" t="s">
        <v>53</v>
      </c>
      <c r="C24" s="30">
        <v>0</v>
      </c>
      <c r="D24" s="30">
        <v>0</v>
      </c>
      <c r="E24" s="30">
        <v>0</v>
      </c>
      <c r="F24" s="31">
        <v>0</v>
      </c>
      <c r="G24" s="32">
        <f t="shared" si="0"/>
        <v>0</v>
      </c>
      <c r="H24" s="33">
        <f t="shared" si="1"/>
        <v>0</v>
      </c>
      <c r="I24" s="31">
        <v>0</v>
      </c>
      <c r="J24" s="32">
        <f t="shared" si="2"/>
        <v>0</v>
      </c>
      <c r="K24" s="33">
        <f>J24*100/J26</f>
        <v>0</v>
      </c>
      <c r="L24" s="34">
        <f t="shared" si="3"/>
        <v>0</v>
      </c>
      <c r="M24" s="35">
        <v>0</v>
      </c>
    </row>
    <row r="25" spans="1:13" s="44" customFormat="1" ht="21">
      <c r="A25" s="36" t="s">
        <v>52</v>
      </c>
      <c r="B25" s="37" t="s">
        <v>51</v>
      </c>
      <c r="C25" s="38">
        <v>0</v>
      </c>
      <c r="D25" s="38">
        <v>0</v>
      </c>
      <c r="E25" s="38">
        <v>0</v>
      </c>
      <c r="F25" s="39">
        <v>0</v>
      </c>
      <c r="G25" s="40">
        <f t="shared" si="0"/>
        <v>0</v>
      </c>
      <c r="H25" s="41">
        <f t="shared" si="1"/>
        <v>0</v>
      </c>
      <c r="I25" s="39">
        <v>0</v>
      </c>
      <c r="J25" s="40">
        <f t="shared" si="2"/>
        <v>0</v>
      </c>
      <c r="K25" s="41">
        <f>J25*100/J26</f>
        <v>0</v>
      </c>
      <c r="L25" s="42">
        <f t="shared" si="3"/>
        <v>0</v>
      </c>
      <c r="M25" s="43">
        <v>0</v>
      </c>
    </row>
    <row r="26" spans="1:14" s="27" customFormat="1" ht="23.25" customHeight="1" thickBot="1">
      <c r="A26" s="65" t="s">
        <v>54</v>
      </c>
      <c r="B26" s="66"/>
      <c r="C26" s="45">
        <f aca="true" t="shared" si="5" ref="C26:L26">SUM(C7:C25)</f>
        <v>583</v>
      </c>
      <c r="D26" s="45">
        <f t="shared" si="5"/>
        <v>1344185</v>
      </c>
      <c r="E26" s="45">
        <f t="shared" si="5"/>
        <v>5464</v>
      </c>
      <c r="F26" s="46">
        <f t="shared" si="5"/>
        <v>258169596.56178</v>
      </c>
      <c r="G26" s="47">
        <f t="shared" si="5"/>
        <v>258169.59656178002</v>
      </c>
      <c r="H26" s="47">
        <f t="shared" si="5"/>
        <v>99.99999999999999</v>
      </c>
      <c r="I26" s="46">
        <f t="shared" si="5"/>
        <v>253320832.29355997</v>
      </c>
      <c r="J26" s="47">
        <f t="shared" si="5"/>
        <v>253320.83229356</v>
      </c>
      <c r="K26" s="47">
        <f t="shared" si="5"/>
        <v>99.99999999999999</v>
      </c>
      <c r="L26" s="47">
        <f t="shared" si="5"/>
        <v>4848.764268220002</v>
      </c>
      <c r="M26" s="48">
        <f>L26*100/J26</f>
        <v>1.9140803479601027</v>
      </c>
      <c r="N26" s="49"/>
    </row>
    <row r="27" ht="6" customHeight="1"/>
    <row r="28" spans="2:10" ht="21">
      <c r="B28" s="50" t="s">
        <v>55</v>
      </c>
      <c r="J28" s="51"/>
    </row>
    <row r="29" spans="2:13" ht="21">
      <c r="B29" s="50" t="s">
        <v>56</v>
      </c>
      <c r="D29" s="52"/>
      <c r="F29" s="53"/>
      <c r="G29" s="54"/>
      <c r="I29" s="53"/>
      <c r="J29" s="55"/>
      <c r="K29" s="56"/>
      <c r="L29" s="4"/>
      <c r="M29" s="54"/>
    </row>
    <row r="30" ht="21">
      <c r="B30" s="50" t="s">
        <v>75</v>
      </c>
    </row>
  </sheetData>
  <mergeCells count="10">
    <mergeCell ref="A1:M1"/>
    <mergeCell ref="A2:M2"/>
    <mergeCell ref="A5:B5"/>
    <mergeCell ref="A26:B26"/>
    <mergeCell ref="L5:M5"/>
    <mergeCell ref="L4:M4"/>
    <mergeCell ref="G4:H4"/>
    <mergeCell ref="G5:H5"/>
    <mergeCell ref="J5:K5"/>
    <mergeCell ref="J4:K4"/>
  </mergeCells>
  <printOptions horizontalCentered="1"/>
  <pageMargins left="0.1968503937007874" right="0.2362204724409449" top="0.2362204724409449" bottom="0.1968503937007874" header="0.1968503937007874" footer="0.1968503937007874"/>
  <pageSetup horizontalDpi="600" verticalDpi="600" orientation="landscape" paperSize="9" scale="90" r:id="rId1"/>
  <colBreaks count="1" manualBreakCount="1">
    <brk id="1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30"/>
  <sheetViews>
    <sheetView zoomScale="75" zoomScaleNormal="75" zoomScaleSheetLayoutView="75" workbookViewId="0" topLeftCell="A1">
      <selection activeCell="A2" sqref="A2:M2"/>
    </sheetView>
  </sheetViews>
  <sheetFormatPr defaultColWidth="9.140625" defaultRowHeight="21.75"/>
  <cols>
    <col min="1" max="1" width="4.00390625" style="2" customWidth="1"/>
    <col min="2" max="2" width="50.8515625" style="1" customWidth="1"/>
    <col min="3" max="3" width="8.8515625" style="1" customWidth="1"/>
    <col min="4" max="4" width="13.7109375" style="1" customWidth="1"/>
    <col min="5" max="5" width="9.421875" style="1" bestFit="1" customWidth="1"/>
    <col min="6" max="6" width="20.00390625" style="3" hidden="1" customWidth="1"/>
    <col min="7" max="7" width="17.28125" style="4" bestFit="1" customWidth="1"/>
    <col min="8" max="8" width="10.8515625" style="1" bestFit="1" customWidth="1"/>
    <col min="9" max="9" width="20.00390625" style="3" hidden="1" customWidth="1"/>
    <col min="10" max="10" width="15.421875" style="4" bestFit="1" customWidth="1"/>
    <col min="11" max="11" width="11.28125" style="1" customWidth="1"/>
    <col min="12" max="12" width="15.421875" style="1" bestFit="1" customWidth="1"/>
    <col min="13" max="13" width="10.8515625" style="1" customWidth="1"/>
    <col min="14" max="16384" width="9.140625" style="1" customWidth="1"/>
  </cols>
  <sheetData>
    <row r="1" spans="1:13" ht="26.2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ht="24" customHeight="1">
      <c r="A2" s="61" t="s">
        <v>78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ht="21" thickBot="1"/>
    <row r="4" spans="1:13" ht="21.75" customHeight="1">
      <c r="A4" s="5"/>
      <c r="B4" s="6"/>
      <c r="C4" s="7" t="s">
        <v>1</v>
      </c>
      <c r="D4" s="7" t="s">
        <v>1</v>
      </c>
      <c r="E4" s="7" t="s">
        <v>1</v>
      </c>
      <c r="F4" s="8" t="s">
        <v>2</v>
      </c>
      <c r="G4" s="62" t="s">
        <v>2</v>
      </c>
      <c r="H4" s="63"/>
      <c r="I4" s="8" t="s">
        <v>2</v>
      </c>
      <c r="J4" s="62" t="s">
        <v>2</v>
      </c>
      <c r="K4" s="63"/>
      <c r="L4" s="62" t="s">
        <v>2</v>
      </c>
      <c r="M4" s="64"/>
    </row>
    <row r="5" spans="1:13" ht="21.75" customHeight="1">
      <c r="A5" s="67" t="s">
        <v>3</v>
      </c>
      <c r="B5" s="68"/>
      <c r="C5" s="9" t="s">
        <v>4</v>
      </c>
      <c r="D5" s="9" t="s">
        <v>5</v>
      </c>
      <c r="E5" s="9" t="s">
        <v>6</v>
      </c>
      <c r="F5" s="10" t="s">
        <v>76</v>
      </c>
      <c r="G5" s="69" t="str">
        <f>F5</f>
        <v>มิถุนายน 2546</v>
      </c>
      <c r="H5" s="70"/>
      <c r="I5" s="10" t="s">
        <v>73</v>
      </c>
      <c r="J5" s="71" t="str">
        <f>I5</f>
        <v>พฤษภาคม 2546</v>
      </c>
      <c r="K5" s="70"/>
      <c r="L5" s="59" t="s">
        <v>11</v>
      </c>
      <c r="M5" s="60"/>
    </row>
    <row r="6" spans="1:13" ht="22.5" customHeight="1" thickBot="1">
      <c r="A6" s="11"/>
      <c r="B6" s="12"/>
      <c r="C6" s="13" t="s">
        <v>12</v>
      </c>
      <c r="D6" s="14" t="s">
        <v>13</v>
      </c>
      <c r="E6" s="13" t="s">
        <v>13</v>
      </c>
      <c r="F6" s="15"/>
      <c r="G6" s="16" t="s">
        <v>14</v>
      </c>
      <c r="H6" s="17" t="s">
        <v>15</v>
      </c>
      <c r="I6" s="15"/>
      <c r="J6" s="16" t="s">
        <v>14</v>
      </c>
      <c r="K6" s="17" t="s">
        <v>15</v>
      </c>
      <c r="L6" s="17" t="s">
        <v>14</v>
      </c>
      <c r="M6" s="18" t="s">
        <v>15</v>
      </c>
    </row>
    <row r="7" spans="1:13" s="27" customFormat="1" ht="21">
      <c r="A7" s="19" t="s">
        <v>16</v>
      </c>
      <c r="B7" s="20" t="s">
        <v>19</v>
      </c>
      <c r="C7" s="21">
        <v>28</v>
      </c>
      <c r="D7" s="21">
        <v>84528</v>
      </c>
      <c r="E7" s="21">
        <v>133</v>
      </c>
      <c r="F7" s="22">
        <v>41727090.78</v>
      </c>
      <c r="G7" s="23">
        <f aca="true" t="shared" si="0" ref="G7:G25">F7/1000</f>
        <v>41727.09078</v>
      </c>
      <c r="H7" s="24">
        <f aca="true" t="shared" si="1" ref="H7:H25">G7*100/$G$26</f>
        <v>15.868989351871992</v>
      </c>
      <c r="I7" s="22">
        <v>41019047.29</v>
      </c>
      <c r="J7" s="23">
        <f aca="true" t="shared" si="2" ref="J7:J25">I7/1000</f>
        <v>41019.04729</v>
      </c>
      <c r="K7" s="24">
        <f>J7*100/J26</f>
        <v>15.888411275486554</v>
      </c>
      <c r="L7" s="25">
        <f aca="true" t="shared" si="3" ref="L7:L25">G7-J7</f>
        <v>708.0434899999964</v>
      </c>
      <c r="M7" s="26">
        <f aca="true" t="shared" si="4" ref="M7:M23">L7*100/J7</f>
        <v>1.726133435021563</v>
      </c>
    </row>
    <row r="8" spans="1:13" s="27" customFormat="1" ht="21">
      <c r="A8" s="28" t="s">
        <v>18</v>
      </c>
      <c r="B8" s="29" t="s">
        <v>21</v>
      </c>
      <c r="C8" s="30">
        <v>59</v>
      </c>
      <c r="D8" s="30">
        <v>232202</v>
      </c>
      <c r="E8" s="30">
        <v>1299</v>
      </c>
      <c r="F8" s="31">
        <v>33857145.08</v>
      </c>
      <c r="G8" s="32">
        <f t="shared" si="0"/>
        <v>33857.145079999995</v>
      </c>
      <c r="H8" s="33">
        <f t="shared" si="1"/>
        <v>12.876015670299868</v>
      </c>
      <c r="I8" s="31">
        <v>33426404.15</v>
      </c>
      <c r="J8" s="32">
        <f t="shared" si="2"/>
        <v>33426.40415</v>
      </c>
      <c r="K8" s="33">
        <f>J8*100/J26</f>
        <v>12.947459575086354</v>
      </c>
      <c r="L8" s="34">
        <f t="shared" si="3"/>
        <v>430.74092999999266</v>
      </c>
      <c r="M8" s="35">
        <f t="shared" si="4"/>
        <v>1.2886247891548712</v>
      </c>
    </row>
    <row r="9" spans="1:13" s="27" customFormat="1" ht="21">
      <c r="A9" s="28" t="s">
        <v>20</v>
      </c>
      <c r="B9" s="29" t="s">
        <v>23</v>
      </c>
      <c r="C9" s="30">
        <v>37</v>
      </c>
      <c r="D9" s="30">
        <v>103542</v>
      </c>
      <c r="E9" s="30">
        <v>332</v>
      </c>
      <c r="F9" s="31">
        <v>32196284.91</v>
      </c>
      <c r="G9" s="32">
        <f t="shared" si="0"/>
        <v>32196.28491</v>
      </c>
      <c r="H9" s="33">
        <f t="shared" si="1"/>
        <v>12.244383513348469</v>
      </c>
      <c r="I9" s="31">
        <v>31670018.56</v>
      </c>
      <c r="J9" s="32">
        <f t="shared" si="2"/>
        <v>31670.01856</v>
      </c>
      <c r="K9" s="33">
        <f>J9*100/J26</f>
        <v>12.267137177177778</v>
      </c>
      <c r="L9" s="34">
        <f t="shared" si="3"/>
        <v>526.266349999998</v>
      </c>
      <c r="M9" s="35">
        <f t="shared" si="4"/>
        <v>1.661717845232605</v>
      </c>
    </row>
    <row r="10" spans="1:13" s="27" customFormat="1" ht="21">
      <c r="A10" s="28" t="s">
        <v>22</v>
      </c>
      <c r="B10" s="29" t="s">
        <v>17</v>
      </c>
      <c r="C10" s="30">
        <v>86</v>
      </c>
      <c r="D10" s="30">
        <v>158876</v>
      </c>
      <c r="E10" s="30">
        <v>794</v>
      </c>
      <c r="F10" s="31">
        <v>29813307.8</v>
      </c>
      <c r="G10" s="32">
        <f t="shared" si="0"/>
        <v>29813.307800000002</v>
      </c>
      <c r="H10" s="33">
        <f t="shared" si="1"/>
        <v>11.338127225707401</v>
      </c>
      <c r="I10" s="31">
        <v>29346025.4</v>
      </c>
      <c r="J10" s="32">
        <f t="shared" si="2"/>
        <v>29346.0254</v>
      </c>
      <c r="K10" s="33">
        <f>J10*100/J26</f>
        <v>11.366956369309541</v>
      </c>
      <c r="L10" s="34">
        <f t="shared" si="3"/>
        <v>467.2824000000037</v>
      </c>
      <c r="M10" s="35">
        <f t="shared" si="4"/>
        <v>1.5923192106281068</v>
      </c>
    </row>
    <row r="11" spans="1:13" s="27" customFormat="1" ht="21">
      <c r="A11" s="28" t="s">
        <v>24</v>
      </c>
      <c r="B11" s="29" t="s">
        <v>25</v>
      </c>
      <c r="C11" s="30">
        <v>39</v>
      </c>
      <c r="D11" s="30">
        <v>78463</v>
      </c>
      <c r="E11" s="30">
        <v>606</v>
      </c>
      <c r="F11" s="31">
        <v>29241123.01</v>
      </c>
      <c r="G11" s="32">
        <f t="shared" si="0"/>
        <v>29241.123010000003</v>
      </c>
      <c r="H11" s="33">
        <f t="shared" si="1"/>
        <v>11.120522926675722</v>
      </c>
      <c r="I11" s="31">
        <v>28503077.36</v>
      </c>
      <c r="J11" s="32">
        <f t="shared" si="2"/>
        <v>28503.07736</v>
      </c>
      <c r="K11" s="33">
        <f>J11*100/J26</f>
        <v>11.040446954093298</v>
      </c>
      <c r="L11" s="34">
        <f t="shared" si="3"/>
        <v>738.0456500000037</v>
      </c>
      <c r="M11" s="35">
        <f t="shared" si="4"/>
        <v>2.589354267535145</v>
      </c>
    </row>
    <row r="12" spans="1:13" s="27" customFormat="1" ht="21">
      <c r="A12" s="28" t="s">
        <v>26</v>
      </c>
      <c r="B12" s="29" t="s">
        <v>27</v>
      </c>
      <c r="C12" s="30">
        <v>43</v>
      </c>
      <c r="D12" s="30">
        <v>111599</v>
      </c>
      <c r="E12" s="30">
        <v>449</v>
      </c>
      <c r="F12" s="31">
        <v>25238188.62</v>
      </c>
      <c r="G12" s="32">
        <f t="shared" si="0"/>
        <v>25238.18862</v>
      </c>
      <c r="H12" s="33">
        <f t="shared" si="1"/>
        <v>9.598190024387723</v>
      </c>
      <c r="I12" s="31">
        <v>24882381.7</v>
      </c>
      <c r="J12" s="32">
        <f t="shared" si="2"/>
        <v>24882.381699999998</v>
      </c>
      <c r="K12" s="33">
        <f>J12*100/J26</f>
        <v>9.637998444191565</v>
      </c>
      <c r="L12" s="34">
        <f t="shared" si="3"/>
        <v>355.8069200000027</v>
      </c>
      <c r="M12" s="35">
        <f t="shared" si="4"/>
        <v>1.4299552361581318</v>
      </c>
    </row>
    <row r="13" spans="1:13" s="27" customFormat="1" ht="21">
      <c r="A13" s="28" t="s">
        <v>28</v>
      </c>
      <c r="B13" s="29" t="s">
        <v>29</v>
      </c>
      <c r="C13" s="30">
        <v>39</v>
      </c>
      <c r="D13" s="30">
        <v>117811</v>
      </c>
      <c r="E13" s="30">
        <v>405</v>
      </c>
      <c r="F13" s="31">
        <v>17103241.06</v>
      </c>
      <c r="G13" s="32">
        <f t="shared" si="0"/>
        <v>17103.24106</v>
      </c>
      <c r="H13" s="33">
        <f t="shared" si="1"/>
        <v>6.504435013085757</v>
      </c>
      <c r="I13" s="31">
        <v>16685703.71</v>
      </c>
      <c r="J13" s="32">
        <f t="shared" si="2"/>
        <v>16685.70371</v>
      </c>
      <c r="K13" s="33">
        <f>J13*100/J26</f>
        <v>6.463078508164733</v>
      </c>
      <c r="L13" s="34">
        <f t="shared" si="3"/>
        <v>417.5373499999987</v>
      </c>
      <c r="M13" s="35">
        <f t="shared" si="4"/>
        <v>2.502365841182725</v>
      </c>
    </row>
    <row r="14" spans="1:13" s="27" customFormat="1" ht="21">
      <c r="A14" s="28" t="s">
        <v>30</v>
      </c>
      <c r="B14" s="29" t="s">
        <v>31</v>
      </c>
      <c r="C14" s="30">
        <v>94</v>
      </c>
      <c r="D14" s="30">
        <v>74041</v>
      </c>
      <c r="E14" s="30">
        <v>276</v>
      </c>
      <c r="F14" s="31">
        <v>12634798.85</v>
      </c>
      <c r="G14" s="32">
        <f t="shared" si="0"/>
        <v>12634.79885</v>
      </c>
      <c r="H14" s="33">
        <f t="shared" si="1"/>
        <v>4.80506751526986</v>
      </c>
      <c r="I14" s="31">
        <v>12281846</v>
      </c>
      <c r="J14" s="32">
        <f t="shared" si="2"/>
        <v>12281.846</v>
      </c>
      <c r="K14" s="33">
        <f>J14*100/J26</f>
        <v>4.757278224688611</v>
      </c>
      <c r="L14" s="34">
        <f t="shared" si="3"/>
        <v>352.95284999999967</v>
      </c>
      <c r="M14" s="35">
        <f t="shared" si="4"/>
        <v>2.873776873606783</v>
      </c>
    </row>
    <row r="15" spans="1:13" s="27" customFormat="1" ht="21">
      <c r="A15" s="28" t="s">
        <v>32</v>
      </c>
      <c r="B15" s="29" t="s">
        <v>33</v>
      </c>
      <c r="C15" s="30">
        <v>28</v>
      </c>
      <c r="D15" s="30">
        <v>83441</v>
      </c>
      <c r="E15" s="30">
        <v>394</v>
      </c>
      <c r="F15" s="31">
        <v>12493662.94</v>
      </c>
      <c r="G15" s="32">
        <f t="shared" si="0"/>
        <v>12493.66294</v>
      </c>
      <c r="H15" s="33">
        <f t="shared" si="1"/>
        <v>4.751392930938899</v>
      </c>
      <c r="I15" s="31">
        <v>12248916.43</v>
      </c>
      <c r="J15" s="32">
        <f t="shared" si="2"/>
        <v>12248.91643</v>
      </c>
      <c r="K15" s="33">
        <f>J15*100/J26</f>
        <v>4.744523209985662</v>
      </c>
      <c r="L15" s="34">
        <f t="shared" si="3"/>
        <v>244.74651000000085</v>
      </c>
      <c r="M15" s="35">
        <f t="shared" si="4"/>
        <v>1.9981074358591315</v>
      </c>
    </row>
    <row r="16" spans="1:13" s="27" customFormat="1" ht="21">
      <c r="A16" s="28" t="s">
        <v>34</v>
      </c>
      <c r="B16" s="29" t="s">
        <v>35</v>
      </c>
      <c r="C16" s="30">
        <v>12</v>
      </c>
      <c r="D16" s="30">
        <v>28024</v>
      </c>
      <c r="E16" s="30">
        <v>124</v>
      </c>
      <c r="F16" s="31">
        <v>7089444.2</v>
      </c>
      <c r="G16" s="32">
        <f t="shared" si="0"/>
        <v>7089.4442</v>
      </c>
      <c r="H16" s="33">
        <f t="shared" si="1"/>
        <v>2.6961456554362417</v>
      </c>
      <c r="I16" s="31">
        <v>6927585.53</v>
      </c>
      <c r="J16" s="32">
        <f t="shared" si="2"/>
        <v>6927.58553</v>
      </c>
      <c r="K16" s="33">
        <f>J16*100/J26</f>
        <v>2.683346769820833</v>
      </c>
      <c r="L16" s="34">
        <f t="shared" si="3"/>
        <v>161.85866999999962</v>
      </c>
      <c r="M16" s="35">
        <f t="shared" si="4"/>
        <v>2.336436977920641</v>
      </c>
    </row>
    <row r="17" spans="1:13" s="27" customFormat="1" ht="21">
      <c r="A17" s="28" t="s">
        <v>36</v>
      </c>
      <c r="B17" s="29" t="s">
        <v>37</v>
      </c>
      <c r="C17" s="30">
        <v>3</v>
      </c>
      <c r="D17" s="30">
        <v>10247</v>
      </c>
      <c r="E17" s="30">
        <v>13</v>
      </c>
      <c r="F17" s="31">
        <v>4968654.56</v>
      </c>
      <c r="G17" s="32">
        <f t="shared" si="0"/>
        <v>4968.65456</v>
      </c>
      <c r="H17" s="33">
        <f t="shared" si="1"/>
        <v>1.8896003730881288</v>
      </c>
      <c r="I17" s="31">
        <v>4922006.36</v>
      </c>
      <c r="J17" s="32">
        <f t="shared" si="2"/>
        <v>4922.00636</v>
      </c>
      <c r="K17" s="33">
        <f>J17*100/J26</f>
        <v>1.9065011626270887</v>
      </c>
      <c r="L17" s="34">
        <f t="shared" si="3"/>
        <v>46.64819999999963</v>
      </c>
      <c r="M17" s="35">
        <f t="shared" si="4"/>
        <v>0.9477476579286588</v>
      </c>
    </row>
    <row r="18" spans="1:13" s="27" customFormat="1" ht="21">
      <c r="A18" s="28" t="s">
        <v>38</v>
      </c>
      <c r="B18" s="29" t="s">
        <v>39</v>
      </c>
      <c r="C18" s="30">
        <v>2</v>
      </c>
      <c r="D18" s="30">
        <v>1222</v>
      </c>
      <c r="E18" s="30">
        <v>5</v>
      </c>
      <c r="F18" s="31">
        <v>4845434.39</v>
      </c>
      <c r="G18" s="32">
        <f t="shared" si="0"/>
        <v>4845.434389999999</v>
      </c>
      <c r="H18" s="33">
        <f t="shared" si="1"/>
        <v>1.8427392205583415</v>
      </c>
      <c r="I18" s="31">
        <v>4721650.9</v>
      </c>
      <c r="J18" s="32">
        <f t="shared" si="2"/>
        <v>4721.650900000001</v>
      </c>
      <c r="K18" s="33">
        <f>J18*100/J26</f>
        <v>1.8288950220635718</v>
      </c>
      <c r="L18" s="34">
        <f t="shared" si="3"/>
        <v>123.78348999999889</v>
      </c>
      <c r="M18" s="35">
        <f t="shared" si="4"/>
        <v>2.6216146136513157</v>
      </c>
    </row>
    <row r="19" spans="1:13" s="27" customFormat="1" ht="21">
      <c r="A19" s="28" t="s">
        <v>40</v>
      </c>
      <c r="B19" s="29" t="s">
        <v>41</v>
      </c>
      <c r="C19" s="30">
        <v>31</v>
      </c>
      <c r="D19" s="30">
        <v>29000</v>
      </c>
      <c r="E19" s="30">
        <v>206</v>
      </c>
      <c r="F19" s="31">
        <v>3522658.21315</v>
      </c>
      <c r="G19" s="32">
        <f t="shared" si="0"/>
        <v>3522.6582131500004</v>
      </c>
      <c r="H19" s="33">
        <f t="shared" si="1"/>
        <v>1.339681838101098</v>
      </c>
      <c r="I19" s="31">
        <v>3477917.66178</v>
      </c>
      <c r="J19" s="32">
        <f t="shared" si="2"/>
        <v>3477.9176617800003</v>
      </c>
      <c r="K19" s="33">
        <f>J19*100/J26</f>
        <v>1.3471445546252516</v>
      </c>
      <c r="L19" s="34">
        <f t="shared" si="3"/>
        <v>44.74055137000005</v>
      </c>
      <c r="M19" s="35">
        <f t="shared" si="4"/>
        <v>1.286417785609732</v>
      </c>
    </row>
    <row r="20" spans="1:13" s="27" customFormat="1" ht="21">
      <c r="A20" s="28" t="s">
        <v>42</v>
      </c>
      <c r="B20" s="29" t="s">
        <v>43</v>
      </c>
      <c r="C20" s="30">
        <v>45</v>
      </c>
      <c r="D20" s="30">
        <v>40130</v>
      </c>
      <c r="E20" s="30">
        <v>296</v>
      </c>
      <c r="F20" s="31">
        <v>3502710.57</v>
      </c>
      <c r="G20" s="32">
        <f t="shared" si="0"/>
        <v>3502.7105699999997</v>
      </c>
      <c r="H20" s="33">
        <f t="shared" si="1"/>
        <v>1.332095664926187</v>
      </c>
      <c r="I20" s="31">
        <v>3439796.01</v>
      </c>
      <c r="J20" s="32">
        <f t="shared" si="2"/>
        <v>3439.7960099999996</v>
      </c>
      <c r="K20" s="33">
        <f>J20*100/J26</f>
        <v>1.3323784271308865</v>
      </c>
      <c r="L20" s="34">
        <f t="shared" si="3"/>
        <v>62.914560000000165</v>
      </c>
      <c r="M20" s="35">
        <f t="shared" si="4"/>
        <v>1.8290200877348006</v>
      </c>
    </row>
    <row r="21" spans="1:13" s="27" customFormat="1" ht="21">
      <c r="A21" s="28" t="s">
        <v>44</v>
      </c>
      <c r="B21" s="29" t="s">
        <v>45</v>
      </c>
      <c r="C21" s="30">
        <v>10</v>
      </c>
      <c r="D21" s="30">
        <v>172475</v>
      </c>
      <c r="E21" s="30">
        <v>54</v>
      </c>
      <c r="F21" s="31">
        <v>2724871.03</v>
      </c>
      <c r="G21" s="32">
        <f t="shared" si="0"/>
        <v>2724.87103</v>
      </c>
      <c r="H21" s="33">
        <f t="shared" si="1"/>
        <v>1.0362799934526006</v>
      </c>
      <c r="I21" s="31">
        <v>2684640.04</v>
      </c>
      <c r="J21" s="32">
        <f t="shared" si="2"/>
        <v>2684.64004</v>
      </c>
      <c r="K21" s="33">
        <f>J21*100/J26</f>
        <v>1.039874592420322</v>
      </c>
      <c r="L21" s="34">
        <f t="shared" si="3"/>
        <v>40.230989999999565</v>
      </c>
      <c r="M21" s="35">
        <f t="shared" si="4"/>
        <v>1.4985617960164062</v>
      </c>
    </row>
    <row r="22" spans="1:13" s="27" customFormat="1" ht="21">
      <c r="A22" s="28" t="s">
        <v>46</v>
      </c>
      <c r="B22" s="29" t="s">
        <v>47</v>
      </c>
      <c r="C22" s="30">
        <v>24</v>
      </c>
      <c r="D22" s="30">
        <v>15252</v>
      </c>
      <c r="E22" s="30">
        <v>150</v>
      </c>
      <c r="F22" s="31">
        <v>1817182.98</v>
      </c>
      <c r="G22" s="32">
        <f t="shared" si="0"/>
        <v>1817.18298</v>
      </c>
      <c r="H22" s="33">
        <f t="shared" si="1"/>
        <v>0.6910823836739816</v>
      </c>
      <c r="I22" s="31">
        <v>1770853.46</v>
      </c>
      <c r="J22" s="32">
        <f t="shared" si="2"/>
        <v>1770.85346</v>
      </c>
      <c r="K22" s="33">
        <f>J22*100/J26</f>
        <v>0.6859264156522142</v>
      </c>
      <c r="L22" s="34">
        <f t="shared" si="3"/>
        <v>46.32952</v>
      </c>
      <c r="M22" s="35">
        <f t="shared" si="4"/>
        <v>2.6162255119630284</v>
      </c>
    </row>
    <row r="23" spans="1:13" s="27" customFormat="1" ht="21">
      <c r="A23" s="28" t="s">
        <v>48</v>
      </c>
      <c r="B23" s="29" t="s">
        <v>49</v>
      </c>
      <c r="C23" s="30">
        <v>1</v>
      </c>
      <c r="D23" s="30">
        <v>8619</v>
      </c>
      <c r="E23" s="30">
        <v>1</v>
      </c>
      <c r="F23" s="31">
        <v>171575</v>
      </c>
      <c r="G23" s="32">
        <f t="shared" si="0"/>
        <v>171.575</v>
      </c>
      <c r="H23" s="33">
        <f t="shared" si="1"/>
        <v>0.06525069917772583</v>
      </c>
      <c r="I23" s="31">
        <v>161726</v>
      </c>
      <c r="J23" s="32">
        <f t="shared" si="2"/>
        <v>161.726</v>
      </c>
      <c r="K23" s="33">
        <f>J23*100/J26</f>
        <v>0.06264331747572723</v>
      </c>
      <c r="L23" s="34">
        <f t="shared" si="3"/>
        <v>9.84899999999999</v>
      </c>
      <c r="M23" s="35">
        <f t="shared" si="4"/>
        <v>6.089929881404344</v>
      </c>
    </row>
    <row r="24" spans="1:13" s="27" customFormat="1" ht="21">
      <c r="A24" s="28" t="s">
        <v>50</v>
      </c>
      <c r="B24" s="29" t="s">
        <v>53</v>
      </c>
      <c r="C24" s="30">
        <v>0</v>
      </c>
      <c r="D24" s="30">
        <v>0</v>
      </c>
      <c r="E24" s="30">
        <v>0</v>
      </c>
      <c r="F24" s="31">
        <v>0</v>
      </c>
      <c r="G24" s="32">
        <f t="shared" si="0"/>
        <v>0</v>
      </c>
      <c r="H24" s="33">
        <f t="shared" si="1"/>
        <v>0</v>
      </c>
      <c r="I24" s="31">
        <v>0</v>
      </c>
      <c r="J24" s="32">
        <f t="shared" si="2"/>
        <v>0</v>
      </c>
      <c r="K24" s="33">
        <f>J24*100/J26</f>
        <v>0</v>
      </c>
      <c r="L24" s="34">
        <f t="shared" si="3"/>
        <v>0</v>
      </c>
      <c r="M24" s="35">
        <v>0</v>
      </c>
    </row>
    <row r="25" spans="1:13" s="44" customFormat="1" ht="21">
      <c r="A25" s="36" t="s">
        <v>52</v>
      </c>
      <c r="B25" s="37" t="s">
        <v>51</v>
      </c>
      <c r="C25" s="38">
        <v>0</v>
      </c>
      <c r="D25" s="38">
        <v>0</v>
      </c>
      <c r="E25" s="38">
        <v>0</v>
      </c>
      <c r="F25" s="39">
        <v>0</v>
      </c>
      <c r="G25" s="40">
        <f t="shared" si="0"/>
        <v>0</v>
      </c>
      <c r="H25" s="41">
        <f t="shared" si="1"/>
        <v>0</v>
      </c>
      <c r="I25" s="39">
        <v>0</v>
      </c>
      <c r="J25" s="40">
        <f t="shared" si="2"/>
        <v>0</v>
      </c>
      <c r="K25" s="41">
        <f>J25*100/J26</f>
        <v>0</v>
      </c>
      <c r="L25" s="42">
        <f t="shared" si="3"/>
        <v>0</v>
      </c>
      <c r="M25" s="43">
        <v>0</v>
      </c>
    </row>
    <row r="26" spans="1:14" s="27" customFormat="1" ht="23.25" customHeight="1" thickBot="1">
      <c r="A26" s="65" t="s">
        <v>54</v>
      </c>
      <c r="B26" s="66"/>
      <c r="C26" s="45">
        <f aca="true" t="shared" si="5" ref="C26:L26">SUM(C7:C25)</f>
        <v>581</v>
      </c>
      <c r="D26" s="45">
        <f t="shared" si="5"/>
        <v>1349472</v>
      </c>
      <c r="E26" s="45">
        <f t="shared" si="5"/>
        <v>5537</v>
      </c>
      <c r="F26" s="46">
        <f t="shared" si="5"/>
        <v>262947373.99314994</v>
      </c>
      <c r="G26" s="47">
        <f t="shared" si="5"/>
        <v>262947.37399315</v>
      </c>
      <c r="H26" s="47">
        <f t="shared" si="5"/>
        <v>99.99999999999999</v>
      </c>
      <c r="I26" s="46">
        <f t="shared" si="5"/>
        <v>258169596.56178</v>
      </c>
      <c r="J26" s="47">
        <f t="shared" si="5"/>
        <v>258169.59656178002</v>
      </c>
      <c r="K26" s="47">
        <f t="shared" si="5"/>
        <v>99.99999999999999</v>
      </c>
      <c r="L26" s="47">
        <f t="shared" si="5"/>
        <v>4777.777431369995</v>
      </c>
      <c r="M26" s="48">
        <f>L26*100/J26</f>
        <v>1.8506352006583673</v>
      </c>
      <c r="N26" s="49"/>
    </row>
    <row r="27" ht="6" customHeight="1"/>
    <row r="28" spans="2:10" ht="21">
      <c r="B28" s="50" t="s">
        <v>55</v>
      </c>
      <c r="J28" s="51"/>
    </row>
    <row r="29" spans="2:13" ht="21">
      <c r="B29" s="50" t="s">
        <v>56</v>
      </c>
      <c r="D29" s="52"/>
      <c r="F29" s="53"/>
      <c r="G29" s="54"/>
      <c r="I29" s="53"/>
      <c r="J29" s="55"/>
      <c r="K29" s="56"/>
      <c r="L29" s="4"/>
      <c r="M29" s="54"/>
    </row>
    <row r="30" ht="21">
      <c r="B30" s="50" t="s">
        <v>77</v>
      </c>
    </row>
  </sheetData>
  <mergeCells count="10">
    <mergeCell ref="A2:M2"/>
    <mergeCell ref="A1:M1"/>
    <mergeCell ref="A5:B5"/>
    <mergeCell ref="A26:B26"/>
    <mergeCell ref="L5:M5"/>
    <mergeCell ref="L4:M4"/>
    <mergeCell ref="G4:H4"/>
    <mergeCell ref="G5:H5"/>
    <mergeCell ref="J5:K5"/>
    <mergeCell ref="J4:K4"/>
  </mergeCells>
  <printOptions horizontalCentered="1"/>
  <pageMargins left="0.1968503937007874" right="0.2362204724409449" top="0.2362204724409449" bottom="0.1968503937007874" header="0.1968503937007874" footer="0.1968503937007874"/>
  <pageSetup horizontalDpi="600" verticalDpi="600" orientation="landscape" paperSize="9" scale="90" r:id="rId1"/>
  <colBreaks count="1" manualBreakCount="1">
    <brk id="1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N30"/>
  <sheetViews>
    <sheetView zoomScale="75" zoomScaleNormal="75" zoomScaleSheetLayoutView="75" workbookViewId="0" topLeftCell="A2">
      <selection activeCell="B19" sqref="B19"/>
    </sheetView>
  </sheetViews>
  <sheetFormatPr defaultColWidth="9.140625" defaultRowHeight="21.75"/>
  <cols>
    <col min="1" max="1" width="4.00390625" style="2" customWidth="1"/>
    <col min="2" max="2" width="50.8515625" style="1" customWidth="1"/>
    <col min="3" max="3" width="8.8515625" style="1" customWidth="1"/>
    <col min="4" max="4" width="13.7109375" style="1" customWidth="1"/>
    <col min="5" max="5" width="9.421875" style="1" bestFit="1" customWidth="1"/>
    <col min="6" max="6" width="20.00390625" style="3" hidden="1" customWidth="1"/>
    <col min="7" max="7" width="17.28125" style="4" bestFit="1" customWidth="1"/>
    <col min="8" max="8" width="10.8515625" style="1" bestFit="1" customWidth="1"/>
    <col min="9" max="9" width="20.00390625" style="3" hidden="1" customWidth="1"/>
    <col min="10" max="10" width="15.421875" style="4" bestFit="1" customWidth="1"/>
    <col min="11" max="11" width="11.28125" style="1" customWidth="1"/>
    <col min="12" max="12" width="15.421875" style="1" bestFit="1" customWidth="1"/>
    <col min="13" max="13" width="10.8515625" style="1" customWidth="1"/>
    <col min="14" max="16384" width="9.140625" style="1" customWidth="1"/>
  </cols>
  <sheetData>
    <row r="1" spans="1:13" ht="26.2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ht="24" customHeight="1">
      <c r="A2" s="61" t="s">
        <v>81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ht="21" thickBot="1"/>
    <row r="4" spans="1:13" ht="21.75" customHeight="1">
      <c r="A4" s="5"/>
      <c r="B4" s="6"/>
      <c r="C4" s="7" t="s">
        <v>1</v>
      </c>
      <c r="D4" s="7" t="s">
        <v>1</v>
      </c>
      <c r="E4" s="7" t="s">
        <v>1</v>
      </c>
      <c r="F4" s="8" t="s">
        <v>2</v>
      </c>
      <c r="G4" s="62" t="s">
        <v>2</v>
      </c>
      <c r="H4" s="63"/>
      <c r="I4" s="8" t="s">
        <v>2</v>
      </c>
      <c r="J4" s="62" t="s">
        <v>2</v>
      </c>
      <c r="K4" s="63"/>
      <c r="L4" s="62" t="s">
        <v>2</v>
      </c>
      <c r="M4" s="64"/>
    </row>
    <row r="5" spans="1:13" ht="21.75" customHeight="1">
      <c r="A5" s="67" t="s">
        <v>3</v>
      </c>
      <c r="B5" s="68"/>
      <c r="C5" s="9" t="s">
        <v>4</v>
      </c>
      <c r="D5" s="9" t="s">
        <v>5</v>
      </c>
      <c r="E5" s="9" t="s">
        <v>6</v>
      </c>
      <c r="F5" s="10" t="s">
        <v>79</v>
      </c>
      <c r="G5" s="69" t="str">
        <f>F5</f>
        <v>กรกฎาคม 2546</v>
      </c>
      <c r="H5" s="70"/>
      <c r="I5" s="10" t="s">
        <v>76</v>
      </c>
      <c r="J5" s="69" t="str">
        <f>I5</f>
        <v>มิถุนายน 2546</v>
      </c>
      <c r="K5" s="70"/>
      <c r="L5" s="59" t="s">
        <v>11</v>
      </c>
      <c r="M5" s="60"/>
    </row>
    <row r="6" spans="1:13" ht="22.5" customHeight="1" thickBot="1">
      <c r="A6" s="11"/>
      <c r="B6" s="12"/>
      <c r="C6" s="13" t="s">
        <v>12</v>
      </c>
      <c r="D6" s="14" t="s">
        <v>13</v>
      </c>
      <c r="E6" s="13" t="s">
        <v>13</v>
      </c>
      <c r="F6" s="15"/>
      <c r="G6" s="16" t="s">
        <v>14</v>
      </c>
      <c r="H6" s="17" t="s">
        <v>15</v>
      </c>
      <c r="I6" s="15"/>
      <c r="J6" s="16" t="s">
        <v>14</v>
      </c>
      <c r="K6" s="17" t="s">
        <v>15</v>
      </c>
      <c r="L6" s="17" t="s">
        <v>14</v>
      </c>
      <c r="M6" s="18" t="s">
        <v>15</v>
      </c>
    </row>
    <row r="7" spans="1:13" s="27" customFormat="1" ht="21">
      <c r="A7" s="19" t="s">
        <v>16</v>
      </c>
      <c r="B7" s="20" t="s">
        <v>19</v>
      </c>
      <c r="C7" s="21">
        <v>28</v>
      </c>
      <c r="D7" s="21">
        <v>85254</v>
      </c>
      <c r="E7" s="21">
        <v>133</v>
      </c>
      <c r="F7" s="22">
        <v>41796499.98</v>
      </c>
      <c r="G7" s="23">
        <f aca="true" t="shared" si="0" ref="G7:G25">F7/1000</f>
        <v>41796.49997999999</v>
      </c>
      <c r="H7" s="24">
        <f aca="true" t="shared" si="1" ref="H7:H25">G7*100/$G$26</f>
        <v>15.821478475754585</v>
      </c>
      <c r="I7" s="22">
        <v>41727090.78</v>
      </c>
      <c r="J7" s="23">
        <f aca="true" t="shared" si="2" ref="J7:J25">I7/1000</f>
        <v>41727.09078</v>
      </c>
      <c r="K7" s="24">
        <f>J7*100/J26</f>
        <v>15.868989351871992</v>
      </c>
      <c r="L7" s="25">
        <f aca="true" t="shared" si="3" ref="L7:L25">G7-J7</f>
        <v>69.4091999999946</v>
      </c>
      <c r="M7" s="26">
        <f aca="true" t="shared" si="4" ref="M7:M23">L7*100/J7</f>
        <v>0.1663408560303053</v>
      </c>
    </row>
    <row r="8" spans="1:13" s="27" customFormat="1" ht="21">
      <c r="A8" s="28" t="s">
        <v>18</v>
      </c>
      <c r="B8" s="29" t="s">
        <v>21</v>
      </c>
      <c r="C8" s="30">
        <v>59</v>
      </c>
      <c r="D8" s="30">
        <v>234549</v>
      </c>
      <c r="E8" s="30">
        <v>1303</v>
      </c>
      <c r="F8" s="31">
        <v>34091336.15</v>
      </c>
      <c r="G8" s="32">
        <f t="shared" si="0"/>
        <v>34091.336149999996</v>
      </c>
      <c r="H8" s="33">
        <f t="shared" si="1"/>
        <v>12.904796845789365</v>
      </c>
      <c r="I8" s="31">
        <v>33857145.08</v>
      </c>
      <c r="J8" s="32">
        <f t="shared" si="2"/>
        <v>33857.145079999995</v>
      </c>
      <c r="K8" s="33">
        <f>J8*100/J26</f>
        <v>12.876015670299868</v>
      </c>
      <c r="L8" s="34">
        <f t="shared" si="3"/>
        <v>234.19107000000076</v>
      </c>
      <c r="M8" s="35">
        <f t="shared" si="4"/>
        <v>0.6917035368653736</v>
      </c>
    </row>
    <row r="9" spans="1:13" s="27" customFormat="1" ht="21">
      <c r="A9" s="28" t="s">
        <v>20</v>
      </c>
      <c r="B9" s="29" t="s">
        <v>23</v>
      </c>
      <c r="C9" s="30">
        <v>37</v>
      </c>
      <c r="D9" s="30">
        <v>103866</v>
      </c>
      <c r="E9" s="30">
        <v>334</v>
      </c>
      <c r="F9" s="31">
        <v>32372680.94</v>
      </c>
      <c r="G9" s="32">
        <f t="shared" si="0"/>
        <v>32372.680940000002</v>
      </c>
      <c r="H9" s="33">
        <f t="shared" si="1"/>
        <v>12.254224036456767</v>
      </c>
      <c r="I9" s="31">
        <v>32196284.91</v>
      </c>
      <c r="J9" s="32">
        <f t="shared" si="2"/>
        <v>32196.28491</v>
      </c>
      <c r="K9" s="33">
        <f>J9*100/J26</f>
        <v>12.244383513348469</v>
      </c>
      <c r="L9" s="34">
        <f t="shared" si="3"/>
        <v>176.39603000000352</v>
      </c>
      <c r="M9" s="35">
        <f t="shared" si="4"/>
        <v>0.5478769693245441</v>
      </c>
    </row>
    <row r="10" spans="1:13" s="27" customFormat="1" ht="21">
      <c r="A10" s="28" t="s">
        <v>22</v>
      </c>
      <c r="B10" s="29" t="s">
        <v>17</v>
      </c>
      <c r="C10" s="30">
        <v>86</v>
      </c>
      <c r="D10" s="30">
        <v>159047</v>
      </c>
      <c r="E10" s="30">
        <v>817</v>
      </c>
      <c r="F10" s="31">
        <v>29911787.55</v>
      </c>
      <c r="G10" s="32">
        <f t="shared" si="0"/>
        <v>29911.78755</v>
      </c>
      <c r="H10" s="33">
        <f t="shared" si="1"/>
        <v>11.322687381003739</v>
      </c>
      <c r="I10" s="31">
        <v>29813307.8</v>
      </c>
      <c r="J10" s="32">
        <f t="shared" si="2"/>
        <v>29813.307800000002</v>
      </c>
      <c r="K10" s="33">
        <f>J10*100/J26</f>
        <v>11.338127225707401</v>
      </c>
      <c r="L10" s="34">
        <f t="shared" si="3"/>
        <v>98.4797499999986</v>
      </c>
      <c r="M10" s="35">
        <f t="shared" si="4"/>
        <v>0.3303214479273534</v>
      </c>
    </row>
    <row r="11" spans="1:13" s="27" customFormat="1" ht="21">
      <c r="A11" s="28" t="s">
        <v>24</v>
      </c>
      <c r="B11" s="29" t="s">
        <v>25</v>
      </c>
      <c r="C11" s="30">
        <v>40</v>
      </c>
      <c r="D11" s="30">
        <v>106346</v>
      </c>
      <c r="E11" s="30">
        <v>612</v>
      </c>
      <c r="F11" s="31">
        <v>29522020.75</v>
      </c>
      <c r="G11" s="32">
        <f t="shared" si="0"/>
        <v>29522.02075</v>
      </c>
      <c r="H11" s="33">
        <f t="shared" si="1"/>
        <v>11.17514662903373</v>
      </c>
      <c r="I11" s="31">
        <v>29241123.01</v>
      </c>
      <c r="J11" s="32">
        <f t="shared" si="2"/>
        <v>29241.123010000003</v>
      </c>
      <c r="K11" s="33">
        <f>J11*100/J26</f>
        <v>11.120522926675722</v>
      </c>
      <c r="L11" s="34">
        <f t="shared" si="3"/>
        <v>280.8977399999967</v>
      </c>
      <c r="M11" s="35">
        <f t="shared" si="4"/>
        <v>0.9606256910992581</v>
      </c>
    </row>
    <row r="12" spans="1:13" s="27" customFormat="1" ht="21">
      <c r="A12" s="28" t="s">
        <v>26</v>
      </c>
      <c r="B12" s="29" t="s">
        <v>27</v>
      </c>
      <c r="C12" s="30">
        <v>42</v>
      </c>
      <c r="D12" s="30">
        <v>91163</v>
      </c>
      <c r="E12" s="30">
        <v>449</v>
      </c>
      <c r="F12" s="31">
        <v>25408678.51</v>
      </c>
      <c r="G12" s="32">
        <f t="shared" si="0"/>
        <v>25408.67851</v>
      </c>
      <c r="H12" s="33">
        <f t="shared" si="1"/>
        <v>9.61809865265501</v>
      </c>
      <c r="I12" s="31">
        <v>25238188.62</v>
      </c>
      <c r="J12" s="32">
        <f t="shared" si="2"/>
        <v>25238.18862</v>
      </c>
      <c r="K12" s="33">
        <f>J12*100/J26</f>
        <v>9.598190024387723</v>
      </c>
      <c r="L12" s="34">
        <f t="shared" si="3"/>
        <v>170.48989000000074</v>
      </c>
      <c r="M12" s="35">
        <f t="shared" si="4"/>
        <v>0.6755234797829193</v>
      </c>
    </row>
    <row r="13" spans="1:13" s="27" customFormat="1" ht="21">
      <c r="A13" s="28" t="s">
        <v>28</v>
      </c>
      <c r="B13" s="29" t="s">
        <v>29</v>
      </c>
      <c r="C13" s="30">
        <v>39</v>
      </c>
      <c r="D13" s="30">
        <v>118099</v>
      </c>
      <c r="E13" s="30">
        <v>402</v>
      </c>
      <c r="F13" s="31">
        <v>17229103.76</v>
      </c>
      <c r="G13" s="32">
        <f t="shared" si="0"/>
        <v>17229.10376</v>
      </c>
      <c r="H13" s="33">
        <f t="shared" si="1"/>
        <v>6.521835427029038</v>
      </c>
      <c r="I13" s="31">
        <v>17103241.06</v>
      </c>
      <c r="J13" s="32">
        <f t="shared" si="2"/>
        <v>17103.24106</v>
      </c>
      <c r="K13" s="33">
        <f>J13*100/J26</f>
        <v>6.504435013085757</v>
      </c>
      <c r="L13" s="34">
        <f t="shared" si="3"/>
        <v>125.8627000000015</v>
      </c>
      <c r="M13" s="35">
        <f t="shared" si="4"/>
        <v>0.7358997020416287</v>
      </c>
    </row>
    <row r="14" spans="1:13" s="27" customFormat="1" ht="21">
      <c r="A14" s="28" t="s">
        <v>30</v>
      </c>
      <c r="B14" s="29" t="s">
        <v>31</v>
      </c>
      <c r="C14" s="30">
        <v>94</v>
      </c>
      <c r="D14" s="30">
        <v>73238</v>
      </c>
      <c r="E14" s="30">
        <v>279</v>
      </c>
      <c r="F14" s="31">
        <v>12666049.05</v>
      </c>
      <c r="G14" s="32">
        <f t="shared" si="0"/>
        <v>12666.049050000001</v>
      </c>
      <c r="H14" s="33">
        <f t="shared" si="1"/>
        <v>4.794555106607443</v>
      </c>
      <c r="I14" s="31">
        <v>12634798.85</v>
      </c>
      <c r="J14" s="32">
        <f t="shared" si="2"/>
        <v>12634.79885</v>
      </c>
      <c r="K14" s="33">
        <f>J14*100/J26</f>
        <v>4.80506751526986</v>
      </c>
      <c r="L14" s="34">
        <f t="shared" si="3"/>
        <v>31.250200000002224</v>
      </c>
      <c r="M14" s="35">
        <f t="shared" si="4"/>
        <v>0.24733436892034277</v>
      </c>
    </row>
    <row r="15" spans="1:13" s="27" customFormat="1" ht="21">
      <c r="A15" s="28" t="s">
        <v>32</v>
      </c>
      <c r="B15" s="29" t="s">
        <v>33</v>
      </c>
      <c r="C15" s="30">
        <v>28</v>
      </c>
      <c r="D15" s="30">
        <v>83195</v>
      </c>
      <c r="E15" s="30">
        <v>395</v>
      </c>
      <c r="F15" s="31">
        <v>12383518.4</v>
      </c>
      <c r="G15" s="32">
        <f t="shared" si="0"/>
        <v>12383.5184</v>
      </c>
      <c r="H15" s="33">
        <f t="shared" si="1"/>
        <v>4.687607094217531</v>
      </c>
      <c r="I15" s="31">
        <v>12493662.94</v>
      </c>
      <c r="J15" s="32">
        <f t="shared" si="2"/>
        <v>12493.66294</v>
      </c>
      <c r="K15" s="33">
        <f>J15*100/J26</f>
        <v>4.751392930938899</v>
      </c>
      <c r="L15" s="34">
        <f t="shared" si="3"/>
        <v>-110.14453999999932</v>
      </c>
      <c r="M15" s="35">
        <f t="shared" si="4"/>
        <v>-0.8816032618213032</v>
      </c>
    </row>
    <row r="16" spans="1:13" s="27" customFormat="1" ht="21">
      <c r="A16" s="28" t="s">
        <v>34</v>
      </c>
      <c r="B16" s="29" t="s">
        <v>35</v>
      </c>
      <c r="C16" s="30">
        <v>12</v>
      </c>
      <c r="D16" s="30">
        <v>28013</v>
      </c>
      <c r="E16" s="30">
        <v>129</v>
      </c>
      <c r="F16" s="31">
        <v>7044312.89</v>
      </c>
      <c r="G16" s="32">
        <f t="shared" si="0"/>
        <v>7044.312889999999</v>
      </c>
      <c r="H16" s="33">
        <f t="shared" si="1"/>
        <v>2.6665257813201126</v>
      </c>
      <c r="I16" s="31">
        <v>7089444.2</v>
      </c>
      <c r="J16" s="32">
        <f t="shared" si="2"/>
        <v>7089.4442</v>
      </c>
      <c r="K16" s="33">
        <f>J16*100/J26</f>
        <v>2.6961456554362417</v>
      </c>
      <c r="L16" s="34">
        <f t="shared" si="3"/>
        <v>-45.13131000000067</v>
      </c>
      <c r="M16" s="35">
        <f t="shared" si="4"/>
        <v>-0.6365987054387235</v>
      </c>
    </row>
    <row r="17" spans="1:13" s="27" customFormat="1" ht="21">
      <c r="A17" s="28" t="s">
        <v>36</v>
      </c>
      <c r="B17" s="29" t="s">
        <v>66</v>
      </c>
      <c r="C17" s="30">
        <v>3</v>
      </c>
      <c r="D17" s="30">
        <v>10270</v>
      </c>
      <c r="E17" s="30">
        <v>13</v>
      </c>
      <c r="F17" s="31">
        <v>4981000.5</v>
      </c>
      <c r="G17" s="32">
        <f t="shared" si="0"/>
        <v>4981.0005</v>
      </c>
      <c r="H17" s="33">
        <f t="shared" si="1"/>
        <v>1.8854878335789502</v>
      </c>
      <c r="I17" s="31">
        <v>4968654.56</v>
      </c>
      <c r="J17" s="32">
        <f t="shared" si="2"/>
        <v>4968.65456</v>
      </c>
      <c r="K17" s="33">
        <f>J17*100/J26</f>
        <v>1.8896003730881288</v>
      </c>
      <c r="L17" s="34">
        <f t="shared" si="3"/>
        <v>12.345940000000155</v>
      </c>
      <c r="M17" s="35">
        <f t="shared" si="4"/>
        <v>0.24847652117719682</v>
      </c>
    </row>
    <row r="18" spans="1:13" s="27" customFormat="1" ht="21">
      <c r="A18" s="28" t="s">
        <v>38</v>
      </c>
      <c r="B18" s="29" t="s">
        <v>72</v>
      </c>
      <c r="C18" s="30">
        <v>2</v>
      </c>
      <c r="D18" s="30">
        <v>1212</v>
      </c>
      <c r="E18" s="30">
        <v>5</v>
      </c>
      <c r="F18" s="31">
        <v>4915874.12</v>
      </c>
      <c r="G18" s="32">
        <f t="shared" si="0"/>
        <v>4915.87412</v>
      </c>
      <c r="H18" s="33">
        <f t="shared" si="1"/>
        <v>1.8608351564440977</v>
      </c>
      <c r="I18" s="31">
        <v>4845434.39</v>
      </c>
      <c r="J18" s="32">
        <f t="shared" si="2"/>
        <v>4845.434389999999</v>
      </c>
      <c r="K18" s="33">
        <f>J18*100/J26</f>
        <v>1.8427392205583415</v>
      </c>
      <c r="L18" s="34">
        <f t="shared" si="3"/>
        <v>70.43973000000096</v>
      </c>
      <c r="M18" s="35">
        <f t="shared" si="4"/>
        <v>1.4537340582997962</v>
      </c>
    </row>
    <row r="19" spans="1:13" s="27" customFormat="1" ht="21">
      <c r="A19" s="28" t="s">
        <v>40</v>
      </c>
      <c r="B19" s="29" t="s">
        <v>43</v>
      </c>
      <c r="C19" s="30">
        <v>45</v>
      </c>
      <c r="D19" s="30">
        <v>40339</v>
      </c>
      <c r="E19" s="30">
        <v>304</v>
      </c>
      <c r="F19" s="31">
        <v>3563165.02</v>
      </c>
      <c r="G19" s="32">
        <f t="shared" si="0"/>
        <v>3563.16502</v>
      </c>
      <c r="H19" s="33">
        <f t="shared" si="1"/>
        <v>1.3487861111927406</v>
      </c>
      <c r="I19" s="31">
        <v>3502710.57</v>
      </c>
      <c r="J19" s="32">
        <f t="shared" si="2"/>
        <v>3502.7105699999997</v>
      </c>
      <c r="K19" s="33">
        <f>J19*100/J26</f>
        <v>1.332095664926187</v>
      </c>
      <c r="L19" s="34">
        <f t="shared" si="3"/>
        <v>60.45445000000018</v>
      </c>
      <c r="M19" s="35">
        <f t="shared" si="4"/>
        <v>1.7259333533800991</v>
      </c>
    </row>
    <row r="20" spans="1:13" s="27" customFormat="1" ht="21">
      <c r="A20" s="28" t="s">
        <v>42</v>
      </c>
      <c r="B20" s="29" t="s">
        <v>41</v>
      </c>
      <c r="C20" s="30">
        <v>31</v>
      </c>
      <c r="D20" s="30">
        <v>29723</v>
      </c>
      <c r="E20" s="30">
        <v>209</v>
      </c>
      <c r="F20" s="31">
        <v>3548794.96638</v>
      </c>
      <c r="G20" s="32">
        <f t="shared" si="0"/>
        <v>3548.79496638</v>
      </c>
      <c r="H20" s="33">
        <f t="shared" si="1"/>
        <v>1.3433465290709588</v>
      </c>
      <c r="I20" s="31">
        <v>3522658.21315</v>
      </c>
      <c r="J20" s="32">
        <f t="shared" si="2"/>
        <v>3522.6582131500004</v>
      </c>
      <c r="K20" s="33">
        <f>J20*100/J26</f>
        <v>1.339681838101098</v>
      </c>
      <c r="L20" s="34">
        <f t="shared" si="3"/>
        <v>26.136753229999613</v>
      </c>
      <c r="M20" s="35">
        <f t="shared" si="4"/>
        <v>0.7419610887150995</v>
      </c>
    </row>
    <row r="21" spans="1:13" s="27" customFormat="1" ht="21">
      <c r="A21" s="28" t="s">
        <v>44</v>
      </c>
      <c r="B21" s="29" t="s">
        <v>45</v>
      </c>
      <c r="C21" s="30">
        <v>10</v>
      </c>
      <c r="D21" s="30">
        <v>173271</v>
      </c>
      <c r="E21" s="30">
        <v>54</v>
      </c>
      <c r="F21" s="31">
        <v>2727860.63</v>
      </c>
      <c r="G21" s="32">
        <f t="shared" si="0"/>
        <v>2727.8606299999997</v>
      </c>
      <c r="H21" s="33">
        <f t="shared" si="1"/>
        <v>1.0325933574116304</v>
      </c>
      <c r="I21" s="31">
        <v>2724871.03</v>
      </c>
      <c r="J21" s="32">
        <f t="shared" si="2"/>
        <v>2724.87103</v>
      </c>
      <c r="K21" s="33">
        <f>J21*100/J26</f>
        <v>1.0362799934526006</v>
      </c>
      <c r="L21" s="34">
        <f t="shared" si="3"/>
        <v>2.989599999999882</v>
      </c>
      <c r="M21" s="35">
        <f t="shared" si="4"/>
        <v>0.10971528439640985</v>
      </c>
    </row>
    <row r="22" spans="1:13" s="27" customFormat="1" ht="21">
      <c r="A22" s="28" t="s">
        <v>46</v>
      </c>
      <c r="B22" s="29" t="s">
        <v>47</v>
      </c>
      <c r="C22" s="30">
        <v>24</v>
      </c>
      <c r="D22" s="30">
        <v>15241</v>
      </c>
      <c r="E22" s="30">
        <v>150</v>
      </c>
      <c r="F22" s="31">
        <v>1829859.09</v>
      </c>
      <c r="G22" s="32">
        <f t="shared" si="0"/>
        <v>1829.8590900000002</v>
      </c>
      <c r="H22" s="33">
        <f t="shared" si="1"/>
        <v>0.6926674774192152</v>
      </c>
      <c r="I22" s="31">
        <v>1817182.98</v>
      </c>
      <c r="J22" s="32">
        <f t="shared" si="2"/>
        <v>1817.18298</v>
      </c>
      <c r="K22" s="33">
        <f>J22*100/J26</f>
        <v>0.6910823836739816</v>
      </c>
      <c r="L22" s="34">
        <f t="shared" si="3"/>
        <v>12.676110000000108</v>
      </c>
      <c r="M22" s="35">
        <f t="shared" si="4"/>
        <v>0.6975692673502868</v>
      </c>
    </row>
    <row r="23" spans="1:13" s="27" customFormat="1" ht="21">
      <c r="A23" s="28" t="s">
        <v>48</v>
      </c>
      <c r="B23" s="29" t="s">
        <v>49</v>
      </c>
      <c r="C23" s="30">
        <v>1</v>
      </c>
      <c r="D23" s="30">
        <v>9472</v>
      </c>
      <c r="E23" s="30">
        <v>1</v>
      </c>
      <c r="F23" s="31">
        <v>183148</v>
      </c>
      <c r="G23" s="32">
        <f t="shared" si="0"/>
        <v>183.148</v>
      </c>
      <c r="H23" s="33">
        <f t="shared" si="1"/>
        <v>0.06932810501511044</v>
      </c>
      <c r="I23" s="31">
        <v>171575</v>
      </c>
      <c r="J23" s="32">
        <f t="shared" si="2"/>
        <v>171.575</v>
      </c>
      <c r="K23" s="33">
        <f>J23*100/J26</f>
        <v>0.06525069917772583</v>
      </c>
      <c r="L23" s="34">
        <f t="shared" si="3"/>
        <v>11.573000000000008</v>
      </c>
      <c r="M23" s="35">
        <f t="shared" si="4"/>
        <v>6.745155179950463</v>
      </c>
    </row>
    <row r="24" spans="1:13" s="27" customFormat="1" ht="21">
      <c r="A24" s="28" t="s">
        <v>50</v>
      </c>
      <c r="B24" s="29" t="s">
        <v>53</v>
      </c>
      <c r="C24" s="30">
        <v>0</v>
      </c>
      <c r="D24" s="30">
        <v>0</v>
      </c>
      <c r="E24" s="30">
        <v>0</v>
      </c>
      <c r="F24" s="31">
        <v>0</v>
      </c>
      <c r="G24" s="32">
        <f t="shared" si="0"/>
        <v>0</v>
      </c>
      <c r="H24" s="33">
        <f t="shared" si="1"/>
        <v>0</v>
      </c>
      <c r="I24" s="31">
        <v>0</v>
      </c>
      <c r="J24" s="32">
        <f t="shared" si="2"/>
        <v>0</v>
      </c>
      <c r="K24" s="33">
        <f>J24*100/J26</f>
        <v>0</v>
      </c>
      <c r="L24" s="34">
        <f t="shared" si="3"/>
        <v>0</v>
      </c>
      <c r="M24" s="35">
        <v>0</v>
      </c>
    </row>
    <row r="25" spans="1:13" s="44" customFormat="1" ht="21">
      <c r="A25" s="36" t="s">
        <v>52</v>
      </c>
      <c r="B25" s="37" t="s">
        <v>51</v>
      </c>
      <c r="C25" s="38">
        <v>0</v>
      </c>
      <c r="D25" s="38">
        <v>0</v>
      </c>
      <c r="E25" s="38">
        <v>0</v>
      </c>
      <c r="F25" s="39">
        <v>0</v>
      </c>
      <c r="G25" s="40">
        <f t="shared" si="0"/>
        <v>0</v>
      </c>
      <c r="H25" s="41">
        <f t="shared" si="1"/>
        <v>0</v>
      </c>
      <c r="I25" s="39">
        <v>0</v>
      </c>
      <c r="J25" s="40">
        <f t="shared" si="2"/>
        <v>0</v>
      </c>
      <c r="K25" s="41">
        <f>J25*100/J26</f>
        <v>0</v>
      </c>
      <c r="L25" s="42">
        <f t="shared" si="3"/>
        <v>0</v>
      </c>
      <c r="M25" s="43">
        <v>0</v>
      </c>
    </row>
    <row r="26" spans="1:14" s="27" customFormat="1" ht="23.25" customHeight="1" thickBot="1">
      <c r="A26" s="65" t="s">
        <v>54</v>
      </c>
      <c r="B26" s="66"/>
      <c r="C26" s="45">
        <f aca="true" t="shared" si="5" ref="C26:L26">SUM(C7:C25)</f>
        <v>581</v>
      </c>
      <c r="D26" s="45">
        <f t="shared" si="5"/>
        <v>1362298</v>
      </c>
      <c r="E26" s="45">
        <f t="shared" si="5"/>
        <v>5589</v>
      </c>
      <c r="F26" s="46">
        <f t="shared" si="5"/>
        <v>264175690.30638</v>
      </c>
      <c r="G26" s="47">
        <f t="shared" si="5"/>
        <v>264175.6903063799</v>
      </c>
      <c r="H26" s="47">
        <f t="shared" si="5"/>
        <v>100.00000000000003</v>
      </c>
      <c r="I26" s="46">
        <f t="shared" si="5"/>
        <v>262947373.99314994</v>
      </c>
      <c r="J26" s="47">
        <f t="shared" si="5"/>
        <v>262947.37399315</v>
      </c>
      <c r="K26" s="47">
        <f t="shared" si="5"/>
        <v>99.99999999999999</v>
      </c>
      <c r="L26" s="47">
        <f t="shared" si="5"/>
        <v>1228.3163132299997</v>
      </c>
      <c r="M26" s="48">
        <f>L26*100/J26</f>
        <v>0.4671338962533234</v>
      </c>
      <c r="N26" s="49"/>
    </row>
    <row r="27" ht="6" customHeight="1"/>
    <row r="28" spans="2:10" ht="21">
      <c r="B28" s="50" t="s">
        <v>55</v>
      </c>
      <c r="J28" s="51"/>
    </row>
    <row r="29" spans="2:13" ht="21">
      <c r="B29" s="50" t="s">
        <v>56</v>
      </c>
      <c r="D29" s="52"/>
      <c r="F29" s="53"/>
      <c r="G29" s="54"/>
      <c r="I29" s="53"/>
      <c r="J29" s="55"/>
      <c r="K29" s="56"/>
      <c r="L29" s="4"/>
      <c r="M29" s="54"/>
    </row>
    <row r="30" ht="21">
      <c r="B30" s="50" t="s">
        <v>80</v>
      </c>
    </row>
  </sheetData>
  <mergeCells count="10">
    <mergeCell ref="A2:M2"/>
    <mergeCell ref="A1:M1"/>
    <mergeCell ref="A5:B5"/>
    <mergeCell ref="A26:B26"/>
    <mergeCell ref="L5:M5"/>
    <mergeCell ref="L4:M4"/>
    <mergeCell ref="G4:H4"/>
    <mergeCell ref="G5:H5"/>
    <mergeCell ref="J5:K5"/>
    <mergeCell ref="J4:K4"/>
  </mergeCells>
  <printOptions horizontalCentered="1"/>
  <pageMargins left="0.1968503937007874" right="0.2362204724409449" top="0.2362204724409449" bottom="0.1968503937007874" header="0.1968503937007874" footer="0.1968503937007874"/>
  <pageSetup horizontalDpi="600" verticalDpi="600" orientation="landscape" paperSize="9" scale="90" r:id="rId1"/>
  <colBreaks count="1" manualBreakCount="1">
    <brk id="13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N30"/>
  <sheetViews>
    <sheetView zoomScale="75" zoomScaleNormal="75" zoomScaleSheetLayoutView="75" workbookViewId="0" topLeftCell="A1">
      <selection activeCell="D24" sqref="D24"/>
    </sheetView>
  </sheetViews>
  <sheetFormatPr defaultColWidth="9.140625" defaultRowHeight="21.75"/>
  <cols>
    <col min="1" max="1" width="4.00390625" style="2" customWidth="1"/>
    <col min="2" max="2" width="50.8515625" style="1" customWidth="1"/>
    <col min="3" max="3" width="8.8515625" style="1" customWidth="1"/>
    <col min="4" max="4" width="14.00390625" style="1" bestFit="1" customWidth="1"/>
    <col min="5" max="5" width="9.421875" style="1" bestFit="1" customWidth="1"/>
    <col min="6" max="6" width="20.00390625" style="3" hidden="1" customWidth="1"/>
    <col min="7" max="7" width="17.28125" style="4" bestFit="1" customWidth="1"/>
    <col min="8" max="8" width="10.8515625" style="1" bestFit="1" customWidth="1"/>
    <col min="9" max="9" width="20.00390625" style="3" hidden="1" customWidth="1"/>
    <col min="10" max="10" width="15.421875" style="4" bestFit="1" customWidth="1"/>
    <col min="11" max="11" width="11.28125" style="1" customWidth="1"/>
    <col min="12" max="12" width="15.421875" style="1" bestFit="1" customWidth="1"/>
    <col min="13" max="13" width="10.8515625" style="1" customWidth="1"/>
    <col min="14" max="16384" width="9.140625" style="1" customWidth="1"/>
  </cols>
  <sheetData>
    <row r="1" spans="1:13" ht="26.2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ht="24" customHeight="1">
      <c r="A2" s="61" t="s">
        <v>84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ht="21" thickBot="1"/>
    <row r="4" spans="1:13" ht="21.75" customHeight="1">
      <c r="A4" s="5"/>
      <c r="B4" s="6"/>
      <c r="C4" s="7" t="s">
        <v>1</v>
      </c>
      <c r="D4" s="7" t="s">
        <v>1</v>
      </c>
      <c r="E4" s="7" t="s">
        <v>1</v>
      </c>
      <c r="F4" s="8" t="s">
        <v>2</v>
      </c>
      <c r="G4" s="62" t="s">
        <v>2</v>
      </c>
      <c r="H4" s="63"/>
      <c r="I4" s="8" t="s">
        <v>2</v>
      </c>
      <c r="J4" s="62" t="s">
        <v>2</v>
      </c>
      <c r="K4" s="63"/>
      <c r="L4" s="62" t="s">
        <v>2</v>
      </c>
      <c r="M4" s="64"/>
    </row>
    <row r="5" spans="1:13" ht="21.75" customHeight="1">
      <c r="A5" s="67" t="s">
        <v>3</v>
      </c>
      <c r="B5" s="68"/>
      <c r="C5" s="9" t="s">
        <v>4</v>
      </c>
      <c r="D5" s="9" t="s">
        <v>5</v>
      </c>
      <c r="E5" s="9" t="s">
        <v>6</v>
      </c>
      <c r="F5" s="10" t="s">
        <v>82</v>
      </c>
      <c r="G5" s="69" t="str">
        <f>F5</f>
        <v>สิงหาคม 2546</v>
      </c>
      <c r="H5" s="70"/>
      <c r="I5" s="10" t="s">
        <v>79</v>
      </c>
      <c r="J5" s="69" t="str">
        <f>I5</f>
        <v>กรกฎาคม 2546</v>
      </c>
      <c r="K5" s="70"/>
      <c r="L5" s="59" t="s">
        <v>11</v>
      </c>
      <c r="M5" s="60"/>
    </row>
    <row r="6" spans="1:13" ht="22.5" customHeight="1" thickBot="1">
      <c r="A6" s="11"/>
      <c r="B6" s="12"/>
      <c r="C6" s="13" t="s">
        <v>12</v>
      </c>
      <c r="D6" s="14" t="s">
        <v>13</v>
      </c>
      <c r="E6" s="13" t="s">
        <v>13</v>
      </c>
      <c r="F6" s="15"/>
      <c r="G6" s="16" t="s">
        <v>14</v>
      </c>
      <c r="H6" s="17" t="s">
        <v>15</v>
      </c>
      <c r="I6" s="15"/>
      <c r="J6" s="16" t="s">
        <v>14</v>
      </c>
      <c r="K6" s="17" t="s">
        <v>15</v>
      </c>
      <c r="L6" s="17" t="s">
        <v>14</v>
      </c>
      <c r="M6" s="18" t="s">
        <v>15</v>
      </c>
    </row>
    <row r="7" spans="1:13" s="27" customFormat="1" ht="21">
      <c r="A7" s="19" t="s">
        <v>16</v>
      </c>
      <c r="B7" s="20" t="s">
        <v>19</v>
      </c>
      <c r="C7" s="21">
        <v>28</v>
      </c>
      <c r="D7" s="21">
        <v>85998</v>
      </c>
      <c r="E7" s="21">
        <v>135</v>
      </c>
      <c r="F7" s="22">
        <v>42694304.89</v>
      </c>
      <c r="G7" s="23">
        <v>42694.30489</v>
      </c>
      <c r="H7" s="24">
        <v>15.883613441652475</v>
      </c>
      <c r="I7" s="22">
        <v>41796499.98</v>
      </c>
      <c r="J7" s="23">
        <v>41796.49997999999</v>
      </c>
      <c r="K7" s="24">
        <v>15.821478475754585</v>
      </c>
      <c r="L7" s="25">
        <v>897.8049100000062</v>
      </c>
      <c r="M7" s="26">
        <v>2.1480384970741904</v>
      </c>
    </row>
    <row r="8" spans="1:13" s="27" customFormat="1" ht="21">
      <c r="A8" s="28" t="s">
        <v>18</v>
      </c>
      <c r="B8" s="29" t="s">
        <v>21</v>
      </c>
      <c r="C8" s="30">
        <v>58</v>
      </c>
      <c r="D8" s="30">
        <v>236605</v>
      </c>
      <c r="E8" s="30">
        <v>1309</v>
      </c>
      <c r="F8" s="31">
        <v>34742189.14</v>
      </c>
      <c r="G8" s="32">
        <v>34742.18914</v>
      </c>
      <c r="H8" s="33">
        <v>12.925178284042948</v>
      </c>
      <c r="I8" s="31">
        <v>34091336.15</v>
      </c>
      <c r="J8" s="32">
        <v>34091.336149999996</v>
      </c>
      <c r="K8" s="33">
        <v>12.904796845789365</v>
      </c>
      <c r="L8" s="34">
        <v>650.8529900000067</v>
      </c>
      <c r="M8" s="35">
        <v>1.9091448546818155</v>
      </c>
    </row>
    <row r="9" spans="1:13" s="27" customFormat="1" ht="21">
      <c r="A9" s="28" t="s">
        <v>20</v>
      </c>
      <c r="B9" s="29" t="s">
        <v>23</v>
      </c>
      <c r="C9" s="30">
        <v>37</v>
      </c>
      <c r="D9" s="30">
        <v>104897</v>
      </c>
      <c r="E9" s="30">
        <v>337</v>
      </c>
      <c r="F9" s="31">
        <v>32749442.89</v>
      </c>
      <c r="G9" s="32">
        <v>32749.442890000002</v>
      </c>
      <c r="H9" s="33">
        <v>12.183814507214807</v>
      </c>
      <c r="I9" s="31">
        <v>32372680.94</v>
      </c>
      <c r="J9" s="32">
        <v>32372.680940000002</v>
      </c>
      <c r="K9" s="33">
        <v>12.254224036456767</v>
      </c>
      <c r="L9" s="34">
        <v>376.76195000000007</v>
      </c>
      <c r="M9" s="35">
        <v>1.1638268412131085</v>
      </c>
    </row>
    <row r="10" spans="1:13" s="27" customFormat="1" ht="21">
      <c r="A10" s="28" t="s">
        <v>22</v>
      </c>
      <c r="B10" s="29" t="s">
        <v>17</v>
      </c>
      <c r="C10" s="30">
        <v>86</v>
      </c>
      <c r="D10" s="30">
        <v>158940</v>
      </c>
      <c r="E10" s="30">
        <v>827</v>
      </c>
      <c r="F10" s="31">
        <v>30427584.7</v>
      </c>
      <c r="G10" s="32">
        <v>30427.5847</v>
      </c>
      <c r="H10" s="33">
        <v>11.320010820720476</v>
      </c>
      <c r="I10" s="31">
        <v>29911787.55</v>
      </c>
      <c r="J10" s="32">
        <v>29911.78755</v>
      </c>
      <c r="K10" s="33">
        <v>11.322687381003739</v>
      </c>
      <c r="L10" s="34">
        <v>515.7971499999985</v>
      </c>
      <c r="M10" s="35">
        <v>1.7243942681051787</v>
      </c>
    </row>
    <row r="11" spans="1:13" s="27" customFormat="1" ht="21">
      <c r="A11" s="28" t="s">
        <v>24</v>
      </c>
      <c r="B11" s="29" t="s">
        <v>25</v>
      </c>
      <c r="C11" s="30">
        <v>40</v>
      </c>
      <c r="D11" s="30">
        <v>107949</v>
      </c>
      <c r="E11" s="30">
        <v>612</v>
      </c>
      <c r="F11" s="31">
        <v>30253295.49</v>
      </c>
      <c r="G11" s="32">
        <v>30253.295489999997</v>
      </c>
      <c r="H11" s="33">
        <v>11.255169796939352</v>
      </c>
      <c r="I11" s="31">
        <v>29522020.75</v>
      </c>
      <c r="J11" s="32">
        <v>29522.02075</v>
      </c>
      <c r="K11" s="33">
        <v>11.17514662903373</v>
      </c>
      <c r="L11" s="34">
        <v>731.2747399999971</v>
      </c>
      <c r="M11" s="35">
        <v>2.47704839107261</v>
      </c>
    </row>
    <row r="12" spans="1:13" s="27" customFormat="1" ht="21">
      <c r="A12" s="28" t="s">
        <v>26</v>
      </c>
      <c r="B12" s="29" t="s">
        <v>27</v>
      </c>
      <c r="C12" s="30">
        <v>41</v>
      </c>
      <c r="D12" s="30">
        <v>86978</v>
      </c>
      <c r="E12" s="30">
        <v>452</v>
      </c>
      <c r="F12" s="31">
        <v>25865290.08</v>
      </c>
      <c r="G12" s="32">
        <v>25865.29008</v>
      </c>
      <c r="H12" s="33">
        <v>9.622694882734942</v>
      </c>
      <c r="I12" s="31">
        <v>25408678.51</v>
      </c>
      <c r="J12" s="32">
        <v>25408.67851</v>
      </c>
      <c r="K12" s="33">
        <v>9.61809865265501</v>
      </c>
      <c r="L12" s="34">
        <v>456.6115699999973</v>
      </c>
      <c r="M12" s="35">
        <v>1.797069335267831</v>
      </c>
    </row>
    <row r="13" spans="1:13" s="27" customFormat="1" ht="21">
      <c r="A13" s="28" t="s">
        <v>28</v>
      </c>
      <c r="B13" s="29" t="s">
        <v>29</v>
      </c>
      <c r="C13" s="30">
        <v>39</v>
      </c>
      <c r="D13" s="30">
        <v>118178</v>
      </c>
      <c r="E13" s="30">
        <v>400</v>
      </c>
      <c r="F13" s="31">
        <v>17429831.8</v>
      </c>
      <c r="G13" s="32">
        <v>17429.8318</v>
      </c>
      <c r="H13" s="33">
        <v>6.484441224128377</v>
      </c>
      <c r="I13" s="31">
        <v>17229103.76</v>
      </c>
      <c r="J13" s="32">
        <v>17229.10376</v>
      </c>
      <c r="K13" s="33">
        <v>6.521835427029038</v>
      </c>
      <c r="L13" s="34">
        <v>200.72803999999815</v>
      </c>
      <c r="M13" s="35">
        <v>1.1650521280510189</v>
      </c>
    </row>
    <row r="14" spans="1:13" s="27" customFormat="1" ht="21">
      <c r="A14" s="28" t="s">
        <v>30</v>
      </c>
      <c r="B14" s="29" t="s">
        <v>31</v>
      </c>
      <c r="C14" s="30">
        <v>94</v>
      </c>
      <c r="D14" s="30">
        <v>73528</v>
      </c>
      <c r="E14" s="30">
        <v>280</v>
      </c>
      <c r="F14" s="31">
        <v>12870991.9</v>
      </c>
      <c r="G14" s="32">
        <v>12870.9919</v>
      </c>
      <c r="H14" s="33">
        <v>4.7884105497668905</v>
      </c>
      <c r="I14" s="31">
        <v>12666049.05</v>
      </c>
      <c r="J14" s="32">
        <v>12666.049050000001</v>
      </c>
      <c r="K14" s="33">
        <v>4.794555106607443</v>
      </c>
      <c r="L14" s="34">
        <v>204.94284999999945</v>
      </c>
      <c r="M14" s="35">
        <v>1.618048763201335</v>
      </c>
    </row>
    <row r="15" spans="1:13" s="27" customFormat="1" ht="21">
      <c r="A15" s="28" t="s">
        <v>32</v>
      </c>
      <c r="B15" s="29" t="s">
        <v>33</v>
      </c>
      <c r="C15" s="30">
        <v>28</v>
      </c>
      <c r="D15" s="30">
        <v>85374</v>
      </c>
      <c r="E15" s="30">
        <v>404</v>
      </c>
      <c r="F15" s="31">
        <v>12561685.34</v>
      </c>
      <c r="G15" s="32">
        <v>12561.68534</v>
      </c>
      <c r="H15" s="33">
        <v>4.673338859370122</v>
      </c>
      <c r="I15" s="31">
        <v>12383518.4</v>
      </c>
      <c r="J15" s="32">
        <v>12383.5184</v>
      </c>
      <c r="K15" s="33">
        <v>4.687607094217531</v>
      </c>
      <c r="L15" s="34">
        <v>178.16693999999916</v>
      </c>
      <c r="M15" s="35">
        <v>1.4387424821042714</v>
      </c>
    </row>
    <row r="16" spans="1:13" s="27" customFormat="1" ht="21">
      <c r="A16" s="28" t="s">
        <v>34</v>
      </c>
      <c r="B16" s="29" t="s">
        <v>35</v>
      </c>
      <c r="C16" s="30">
        <v>12</v>
      </c>
      <c r="D16" s="30">
        <v>28451</v>
      </c>
      <c r="E16" s="30">
        <v>129</v>
      </c>
      <c r="F16" s="31">
        <v>7147500.53</v>
      </c>
      <c r="G16" s="32">
        <v>7147.50053</v>
      </c>
      <c r="H16" s="33">
        <v>2.6590931925236037</v>
      </c>
      <c r="I16" s="31">
        <v>7044312.89</v>
      </c>
      <c r="J16" s="32">
        <v>7044.312889999999</v>
      </c>
      <c r="K16" s="33">
        <v>2.6665257813201126</v>
      </c>
      <c r="L16" s="34">
        <v>103.18764000000101</v>
      </c>
      <c r="M16" s="35">
        <v>1.4648361254152216</v>
      </c>
    </row>
    <row r="17" spans="1:13" s="27" customFormat="1" ht="21">
      <c r="A17" s="28" t="s">
        <v>36</v>
      </c>
      <c r="B17" s="29" t="s">
        <v>66</v>
      </c>
      <c r="C17" s="30">
        <v>3</v>
      </c>
      <c r="D17" s="30">
        <v>10408</v>
      </c>
      <c r="E17" s="30">
        <v>13</v>
      </c>
      <c r="F17" s="31">
        <v>5034933.18</v>
      </c>
      <c r="G17" s="32">
        <v>5034.93318</v>
      </c>
      <c r="H17" s="33">
        <v>1.8731522281886723</v>
      </c>
      <c r="I17" s="31">
        <v>4981000.5</v>
      </c>
      <c r="J17" s="32">
        <v>4981.0005</v>
      </c>
      <c r="K17" s="33">
        <v>1.8854878335789502</v>
      </c>
      <c r="L17" s="34">
        <v>53.93267999999989</v>
      </c>
      <c r="M17" s="35">
        <v>1.0827680101618116</v>
      </c>
    </row>
    <row r="18" spans="1:13" s="27" customFormat="1" ht="21">
      <c r="A18" s="28" t="s">
        <v>38</v>
      </c>
      <c r="B18" s="29" t="s">
        <v>72</v>
      </c>
      <c r="C18" s="30">
        <v>2</v>
      </c>
      <c r="D18" s="30">
        <v>1211</v>
      </c>
      <c r="E18" s="30">
        <v>5</v>
      </c>
      <c r="F18" s="31">
        <v>5008023.51</v>
      </c>
      <c r="G18" s="32">
        <v>5008.02351</v>
      </c>
      <c r="H18" s="33">
        <v>1.8631409913920163</v>
      </c>
      <c r="I18" s="31">
        <v>4915874.12</v>
      </c>
      <c r="J18" s="32">
        <v>4915.87412</v>
      </c>
      <c r="K18" s="33">
        <v>1.8608351564440977</v>
      </c>
      <c r="L18" s="34">
        <v>92.14938999999958</v>
      </c>
      <c r="M18" s="35">
        <v>1.8745270474907842</v>
      </c>
    </row>
    <row r="19" spans="1:13" s="27" customFormat="1" ht="21">
      <c r="A19" s="28" t="s">
        <v>40</v>
      </c>
      <c r="B19" s="29" t="s">
        <v>43</v>
      </c>
      <c r="C19" s="30">
        <v>45</v>
      </c>
      <c r="D19" s="30">
        <v>40623</v>
      </c>
      <c r="E19" s="30">
        <v>305</v>
      </c>
      <c r="F19" s="31">
        <v>3588438.03</v>
      </c>
      <c r="G19" s="32">
        <v>3588.43803</v>
      </c>
      <c r="H19" s="33">
        <v>1.335010903086398</v>
      </c>
      <c r="I19" s="31">
        <v>3563165.02</v>
      </c>
      <c r="J19" s="32">
        <v>3563.16502</v>
      </c>
      <c r="K19" s="33">
        <v>1.3487861111927406</v>
      </c>
      <c r="L19" s="34">
        <v>25.273009999999886</v>
      </c>
      <c r="M19" s="35">
        <v>0.709285420634262</v>
      </c>
    </row>
    <row r="20" spans="1:13" s="27" customFormat="1" ht="21">
      <c r="A20" s="28" t="s">
        <v>42</v>
      </c>
      <c r="B20" s="29" t="s">
        <v>41</v>
      </c>
      <c r="C20" s="30">
        <v>31</v>
      </c>
      <c r="D20" s="30">
        <v>29794</v>
      </c>
      <c r="E20" s="30">
        <v>209</v>
      </c>
      <c r="F20" s="31">
        <v>3585761.48531</v>
      </c>
      <c r="G20" s="32">
        <v>3585.76148531</v>
      </c>
      <c r="H20" s="33">
        <v>1.3340151449560151</v>
      </c>
      <c r="I20" s="31">
        <v>3548794.96638</v>
      </c>
      <c r="J20" s="32">
        <v>3548.79496638</v>
      </c>
      <c r="K20" s="33">
        <v>1.3433465290709588</v>
      </c>
      <c r="L20" s="34">
        <v>36.96651892999989</v>
      </c>
      <c r="M20" s="35">
        <v>1.0416639811600086</v>
      </c>
    </row>
    <row r="21" spans="1:13" s="27" customFormat="1" ht="21">
      <c r="A21" s="28" t="s">
        <v>44</v>
      </c>
      <c r="B21" s="29" t="s">
        <v>45</v>
      </c>
      <c r="C21" s="30">
        <v>10</v>
      </c>
      <c r="D21" s="30">
        <v>173857</v>
      </c>
      <c r="E21" s="30">
        <v>53</v>
      </c>
      <c r="F21" s="31">
        <v>2776833.25</v>
      </c>
      <c r="G21" s="32">
        <v>2776.83325</v>
      </c>
      <c r="H21" s="33">
        <v>1.0330686036127084</v>
      </c>
      <c r="I21" s="31">
        <v>2727860.63</v>
      </c>
      <c r="J21" s="32">
        <v>2727.8606299999997</v>
      </c>
      <c r="K21" s="33">
        <v>1.0325933574116304</v>
      </c>
      <c r="L21" s="34">
        <v>48.97262000000046</v>
      </c>
      <c r="M21" s="35">
        <v>1.7952757359161882</v>
      </c>
    </row>
    <row r="22" spans="1:13" s="27" customFormat="1" ht="21">
      <c r="A22" s="28" t="s">
        <v>46</v>
      </c>
      <c r="B22" s="29" t="s">
        <v>47</v>
      </c>
      <c r="C22" s="30">
        <v>25</v>
      </c>
      <c r="D22" s="30">
        <v>15390</v>
      </c>
      <c r="E22" s="30">
        <v>150</v>
      </c>
      <c r="F22" s="31">
        <v>1865096.69</v>
      </c>
      <c r="G22" s="32">
        <v>1865.0966899999999</v>
      </c>
      <c r="H22" s="33">
        <v>0.6938741579606857</v>
      </c>
      <c r="I22" s="31">
        <v>1829859.09</v>
      </c>
      <c r="J22" s="32">
        <v>1829.8590900000002</v>
      </c>
      <c r="K22" s="33">
        <v>0.6926674774192152</v>
      </c>
      <c r="L22" s="34">
        <v>35.2375999999997</v>
      </c>
      <c r="M22" s="35">
        <v>1.9257001914830338</v>
      </c>
    </row>
    <row r="23" spans="1:13" s="27" customFormat="1" ht="21">
      <c r="A23" s="28" t="s">
        <v>48</v>
      </c>
      <c r="B23" s="29" t="s">
        <v>49</v>
      </c>
      <c r="C23" s="30">
        <v>1</v>
      </c>
      <c r="D23" s="30">
        <v>9427</v>
      </c>
      <c r="E23" s="30">
        <v>1</v>
      </c>
      <c r="F23" s="31">
        <v>193458</v>
      </c>
      <c r="G23" s="32">
        <v>193.458</v>
      </c>
      <c r="H23" s="33">
        <v>0.07197241170952823</v>
      </c>
      <c r="I23" s="31">
        <v>183148</v>
      </c>
      <c r="J23" s="32">
        <v>183.148</v>
      </c>
      <c r="K23" s="33">
        <v>0.06932810501511044</v>
      </c>
      <c r="L23" s="34">
        <v>10.31</v>
      </c>
      <c r="M23" s="35">
        <v>5.629327101579052</v>
      </c>
    </row>
    <row r="24" spans="1:13" s="27" customFormat="1" ht="21">
      <c r="A24" s="28" t="s">
        <v>50</v>
      </c>
      <c r="B24" s="29" t="s">
        <v>51</v>
      </c>
      <c r="C24" s="30">
        <v>0</v>
      </c>
      <c r="D24" s="30">
        <v>0</v>
      </c>
      <c r="E24" s="30">
        <v>0</v>
      </c>
      <c r="F24" s="31">
        <v>0</v>
      </c>
      <c r="G24" s="32">
        <v>0</v>
      </c>
      <c r="H24" s="33">
        <v>0</v>
      </c>
      <c r="I24" s="31">
        <v>0</v>
      </c>
      <c r="J24" s="32">
        <v>0</v>
      </c>
      <c r="K24" s="33">
        <v>0</v>
      </c>
      <c r="L24" s="34">
        <v>0</v>
      </c>
      <c r="M24" s="35">
        <v>0</v>
      </c>
    </row>
    <row r="25" spans="1:13" s="44" customFormat="1" ht="21">
      <c r="A25" s="36" t="s">
        <v>52</v>
      </c>
      <c r="B25" s="37" t="s">
        <v>53</v>
      </c>
      <c r="C25" s="38">
        <v>0</v>
      </c>
      <c r="D25" s="38">
        <v>0</v>
      </c>
      <c r="E25" s="38">
        <v>0</v>
      </c>
      <c r="F25" s="39">
        <v>0</v>
      </c>
      <c r="G25" s="40">
        <v>0</v>
      </c>
      <c r="H25" s="41">
        <v>0</v>
      </c>
      <c r="I25" s="39">
        <v>0</v>
      </c>
      <c r="J25" s="40">
        <v>0</v>
      </c>
      <c r="K25" s="41">
        <v>0</v>
      </c>
      <c r="L25" s="42">
        <v>0</v>
      </c>
      <c r="M25" s="43">
        <v>0</v>
      </c>
    </row>
    <row r="26" spans="1:14" s="27" customFormat="1" ht="23.25" customHeight="1" thickBot="1">
      <c r="A26" s="65" t="s">
        <v>54</v>
      </c>
      <c r="B26" s="66"/>
      <c r="C26" s="45">
        <f aca="true" t="shared" si="0" ref="C26:L26">SUM(C7:C25)</f>
        <v>580</v>
      </c>
      <c r="D26" s="45">
        <f t="shared" si="0"/>
        <v>1367608</v>
      </c>
      <c r="E26" s="45">
        <f t="shared" si="0"/>
        <v>5621</v>
      </c>
      <c r="F26" s="46">
        <f t="shared" si="0"/>
        <v>268794660.90531003</v>
      </c>
      <c r="G26" s="47">
        <f t="shared" si="0"/>
        <v>268794.66090530995</v>
      </c>
      <c r="H26" s="47">
        <f t="shared" si="0"/>
        <v>100.00000000000001</v>
      </c>
      <c r="I26" s="46">
        <f t="shared" si="0"/>
        <v>264175690.30638</v>
      </c>
      <c r="J26" s="47">
        <f t="shared" si="0"/>
        <v>264175.6903063799</v>
      </c>
      <c r="K26" s="47">
        <f t="shared" si="0"/>
        <v>100.00000000000003</v>
      </c>
      <c r="L26" s="47">
        <f t="shared" si="0"/>
        <v>4618.970598930004</v>
      </c>
      <c r="M26" s="48">
        <f>L26*100/J26</f>
        <v>1.74844649542625</v>
      </c>
      <c r="N26" s="49"/>
    </row>
    <row r="27" ht="6" customHeight="1"/>
    <row r="28" spans="2:10" ht="21">
      <c r="B28" s="50" t="s">
        <v>55</v>
      </c>
      <c r="J28" s="51"/>
    </row>
    <row r="29" spans="2:13" ht="21">
      <c r="B29" s="50" t="s">
        <v>56</v>
      </c>
      <c r="D29" s="52"/>
      <c r="F29" s="53"/>
      <c r="G29" s="54"/>
      <c r="I29" s="53"/>
      <c r="J29" s="55"/>
      <c r="K29" s="56"/>
      <c r="L29" s="4"/>
      <c r="M29" s="54"/>
    </row>
    <row r="30" ht="21">
      <c r="B30" s="50" t="s">
        <v>83</v>
      </c>
    </row>
  </sheetData>
  <mergeCells count="10">
    <mergeCell ref="A2:M2"/>
    <mergeCell ref="A1:M1"/>
    <mergeCell ref="A5:B5"/>
    <mergeCell ref="A26:B26"/>
    <mergeCell ref="L5:M5"/>
    <mergeCell ref="L4:M4"/>
    <mergeCell ref="G4:H4"/>
    <mergeCell ref="G5:H5"/>
    <mergeCell ref="J5:K5"/>
    <mergeCell ref="J4:K4"/>
  </mergeCells>
  <printOptions horizontalCentered="1"/>
  <pageMargins left="0.1968503937007874" right="0.2362204724409449" top="0.2362204724409449" bottom="0.1968503937007874" header="0.1968503937007874" footer="0.1968503937007874"/>
  <pageSetup horizontalDpi="600" verticalDpi="600" orientation="landscape" paperSize="9" scale="90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AIMCIT</dc:creator>
  <cp:keywords/>
  <dc:description/>
  <cp:lastModifiedBy>woravut</cp:lastModifiedBy>
  <cp:lastPrinted>2003-12-30T05:29:59Z</cp:lastPrinted>
  <dcterms:created xsi:type="dcterms:W3CDTF">2003-02-27T03:46:03Z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