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880" firstSheet="2" activeTab="2"/>
  </bookViews>
  <sheets>
    <sheet name="ม.ค." sheetId="1" r:id="rId1"/>
    <sheet name="ก.พ." sheetId="2" r:id="rId2"/>
    <sheet name="มี.ค." sheetId="3" r:id="rId3"/>
    <sheet name="เม.ย." sheetId="4" r:id="rId4"/>
    <sheet name="พ.ค." sheetId="5" r:id="rId5"/>
    <sheet name="มิ.ย." sheetId="6" r:id="rId6"/>
    <sheet name="ก.ค." sheetId="7" r:id="rId7"/>
    <sheet name="ส.ค." sheetId="8" r:id="rId8"/>
    <sheet name="ก.ย." sheetId="9" r:id="rId9"/>
    <sheet name="ต.ค." sheetId="10" r:id="rId10"/>
    <sheet name="พ.ย." sheetId="11" r:id="rId11"/>
    <sheet name="ธ.ค." sheetId="12" r:id="rId12"/>
  </sheets>
  <definedNames>
    <definedName name="_xlnm.Print_Area" localSheetId="1">'ก.พ.'!$A$1:$W$27</definedName>
    <definedName name="_xlnm.Print_Area" localSheetId="4">'พ.ค.'!$A$1:$L$27</definedName>
    <definedName name="_xlnm.Print_Area" localSheetId="5">'มิ.ย.'!$A$1:$L$27</definedName>
    <definedName name="_xlnm.Print_Area" localSheetId="3">'เม.ย.'!$A$1:$L$27</definedName>
  </definedNames>
  <calcPr fullCalcOnLoad="1"/>
</workbook>
</file>

<file path=xl/sharedStrings.xml><?xml version="1.0" encoding="utf-8"?>
<sst xmlns="http://schemas.openxmlformats.org/spreadsheetml/2006/main" count="566" uniqueCount="85">
  <si>
    <t>รายงานแสดงการจัดการกองทุนแยกตามรายบริษัทจัดการ</t>
  </si>
  <si>
    <t>ณ วันที่ 31 มกราคม 2544</t>
  </si>
  <si>
    <t>จำนวน</t>
  </si>
  <si>
    <t xml:space="preserve">                  จำนวนเงินกองทุน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</si>
  <si>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</si>
  <si>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</si>
  <si>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</si>
  <si>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</si>
  <si>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</si>
  <si>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 xml:space="preserve">                มกราคม 2544</t>
  </si>
  <si>
    <t>(กองทุน)</t>
  </si>
  <si>
    <t>(ราย)</t>
  </si>
  <si>
    <t>(ล้านบาท)</t>
  </si>
  <si>
    <t>(ร้อยละ)</t>
  </si>
  <si>
    <t xml:space="preserve"> 1.  บริษัทหลักทรัพย์จัดการกองทุนรวม กสิกรไทย จำกัด</t>
  </si>
  <si>
    <t xml:space="preserve"> 2.  บริษัทหลักทรัพย์จัดการกองทุนรวม ทิสโก้ จำกัด</t>
  </si>
  <si>
    <t xml:space="preserve"> 3.  ธนาคาร กรุงไทย จำกัด (มหาชน)</t>
  </si>
  <si>
    <t xml:space="preserve"> 4.  ธนาคาร กรุงเทพ จำกัด (มหาชน)</t>
  </si>
  <si>
    <t xml:space="preserve"> 5.  บริษัทหลักทรัพย์จัดการกองทุน เอ็มเอฟซี จำกัด (มหาชน)</t>
  </si>
  <si>
    <t xml:space="preserve"> 6.  ธนาคาร ไทยธนาคาร จำกัด (มหาชน)</t>
  </si>
  <si>
    <t xml:space="preserve"> 7.  ธนาคาร ไทยพาณิชย์ จำกัด (มหาชน)</t>
  </si>
  <si>
    <t xml:space="preserve"> 8.  บริษัทหลักทรัพย์ บีฟิท จำกัด</t>
  </si>
  <si>
    <t xml:space="preserve"> 9.  บริษัท อเมริกันอินเตอร์เนชั่นแนลแอสชัวรันส์ จำกัด</t>
  </si>
  <si>
    <t xml:space="preserve"> 10. บริษัท เงินทุน ธนชาติ จำกัด (มหาชน)</t>
  </si>
  <si>
    <t xml:space="preserve"> 11. บริษัทหลักทรัพย์จัดการกองทุนรวม ไทยพาณิชย์ จำกัด</t>
  </si>
  <si>
    <t xml:space="preserve"> 12. ธนาคาร กรุงศรีอยุธยา จำกัด (มหาชน)</t>
  </si>
  <si>
    <t xml:space="preserve"> 13. ธนาคาร ทหารไทย จำกัด (มหาชน)</t>
  </si>
  <si>
    <t xml:space="preserve"> 14. บริษัท ไทยประกันชีวิต จำกัด</t>
  </si>
  <si>
    <t xml:space="preserve"> 15. บริษัทหลักทรัพย์จัดการกองทุนรวม บีโอเอ จำกัด</t>
  </si>
  <si>
    <t xml:space="preserve"> 16. ธนาคาร นครหลวงไทย จำกัด (มหาชน)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</si>
  <si>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</si>
  <si>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</si>
  <si>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</si>
  <si>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วันที่เผยแพร่  : 19 มีนาคม 2544</t>
  </si>
  <si>
    <t>ณ วันที่ 28  กุมภาพันธ์  2544</t>
  </si>
  <si>
    <t>กุมภาพันธ์  2544</t>
  </si>
  <si>
    <t>มกราคม  2544</t>
  </si>
  <si>
    <t>เปลี่ยนแปลง</t>
  </si>
  <si>
    <t>วันที่เผยแพร่  :  3  เมษายน  2544</t>
  </si>
  <si>
    <t>ณ วันที่  30  เมษายน  2544</t>
  </si>
  <si>
    <t>เมษายน  2544</t>
  </si>
  <si>
    <t>มีนาคม  2544</t>
  </si>
  <si>
    <t xml:space="preserve"> 1.  ธนาคาร กรุงไทย จำกัด (มหาชน)</t>
  </si>
  <si>
    <t xml:space="preserve"> 2.  บริษัทหลักทรัพย์จัดการกองทุน ทิสโก้ จำกัด</t>
  </si>
  <si>
    <t xml:space="preserve"> 3.  บริษัทหลักทรัพย์จัดการกองทุนรวม กสิกรไทย จำกัด</t>
  </si>
  <si>
    <t xml:space="preserve">                     </t>
  </si>
  <si>
    <t xml:space="preserve"> 8.  บริษัท อเมริกันอินเตอร์เนชั่นแนลแอสชัวรันส์ จำกัด</t>
  </si>
  <si>
    <t xml:space="preserve"> 9.  บริษัทหลักทรัพย์ บีฟิท จำกัด</t>
  </si>
  <si>
    <t xml:space="preserve"> 10. บริษัทหลักทรัพย์จัดการกองทุนรวม ไทยพาณิชย์ จำกัด</t>
  </si>
  <si>
    <t xml:space="preserve"> 11. ธนาคาร ทหารไทย จำกัด (มหาชน)</t>
  </si>
  <si>
    <t xml:space="preserve"> 13. บริษัท ไทยประกันชีวิต จำกัด</t>
  </si>
  <si>
    <t xml:space="preserve"> 14. บริษัทหลักทรัพย์จัดการกองทุนรวม บีโอเอ จำกัด</t>
  </si>
  <si>
    <t xml:space="preserve"> 15. บริษัทหลักทรัพย์จัดการกองทุน ธนชาติ จำกัด</t>
  </si>
  <si>
    <t xml:space="preserve"> 15. บริษัทหลักทรัพย์จัดการกองทุน ชโรเดอร์ จำกัด</t>
  </si>
  <si>
    <t>วันที่เผยแพร่  :  31  พฤษภาคม  2544</t>
  </si>
  <si>
    <t>ณ วันที่  31  มีนาคม  2544</t>
  </si>
  <si>
    <t xml:space="preserve"> 15. บริษัทหลักทรัพย์จัดการกองทุนรวม ธนชาติ จำกัด</t>
  </si>
  <si>
    <t>วันที่เผยแพร่  :  9  พฤษภาคม  2544</t>
  </si>
  <si>
    <t>พฤษภาคม  2544</t>
  </si>
  <si>
    <t>วันที่เผยแพร่  :  21  มิถุนายน  2544</t>
  </si>
  <si>
    <t>ณ วันที่  31  พฤษภาคม  2544</t>
  </si>
  <si>
    <t>ณ วันที่  30  มิถุนายน  2544</t>
  </si>
  <si>
    <t>มิถุนายน  2544</t>
  </si>
  <si>
    <t xml:space="preserve"> 13. บริษัทหลักทรัพย์จัดการกองทุนรวม บีโอเอ จำกัด</t>
  </si>
  <si>
    <t>วันที่เผยแพร่  :  24  กรกฎาคม  2544</t>
  </si>
  <si>
    <t>ณ วันที่  31  กรกฎาคม  2544</t>
  </si>
  <si>
    <t>กรกฎาคม  2544</t>
  </si>
  <si>
    <t xml:space="preserve"> 16. บริษัทหลักทรัพย์จัดการกองทุน ชโรเดอร์ จำกัด</t>
  </si>
  <si>
    <t xml:space="preserve"> 17. บริษัทหลักทรัพย์จัดการกองทุนรวม วรรณ จำกัด</t>
  </si>
  <si>
    <t>วันที่เผยแพร่  :  6  กันยายน  2544</t>
  </si>
  <si>
    <t>ณ วันที่  31  สิงหาคม  2544</t>
  </si>
  <si>
    <t>สิงหาคม  2544</t>
  </si>
  <si>
    <t>วันที่เผยแพร่  :  21  พฤศจิกายน  2544</t>
  </si>
  <si>
    <t>ณ วันที่  30  กันยายน  2544</t>
  </si>
  <si>
    <t>กันยายน  2544</t>
  </si>
  <si>
    <t>วันที่เผยแพร่  :  4  ธันวาคม  2544</t>
  </si>
  <si>
    <t>ณ วันที่  31  ตุลาคม  2544</t>
  </si>
  <si>
    <t>ตุลาคม  2544</t>
  </si>
  <si>
    <t>ณ วันที่  30  พฤศจิกายน  2544</t>
  </si>
  <si>
    <t>พฤศจิกายน  2544</t>
  </si>
  <si>
    <t>วันที่เผยแพร่  :  3  มกราคม  2545</t>
  </si>
  <si>
    <t>ณ วันที่  31  ธันวาคม  2544</t>
  </si>
  <si>
    <t>ธันวาคม  2544</t>
  </si>
  <si>
    <t xml:space="preserve"> 3.  บริษัทหลักทรัพย์จัดการกองทุน กสิกรไทย จำกัด</t>
  </si>
  <si>
    <t>วันที่เผยแพร่  :  6  กุมภาพันธ์  2545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</si>
</sst>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_-* #,##0_-;\-* #,##0_-;_-* &quot;-&quot;??_-;_-@_-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[Red]\-#,##0.00\ "/>
    <numFmt numFmtId="193" formatCode="[Red]\-#,##0.00"/>
    <numFmt numFmtId="194" formatCode="#,###.00\);[Red]\(#,##0\)"/>
    <numFmt numFmtId="195" formatCode="t&quot;฿&quot;#,##0_);[Red]\(#,##0.00\)"/>
    <numFmt numFmtId="196" formatCode="#,###.00;[Red]\(#,###.00\)"/>
    <numFmt numFmtId="197" formatCode="#,##0.00_ ;[Red]\(#,##0.00\)"/>
    <numFmt numFmtId="198" formatCode="#,##0.00;[Red]\(#,##0.00\)"/>
  </numFmts>
  <fonts count="13">
    <font>
      <sz val="14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b/>
      <sz val="14"/>
      <name val="FreesiaUPC"/>
      <family val="2"/>
    </font>
    <font>
      <sz val="15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sz val="11"/>
      <color indexed="53"/>
      <name val="FreesiaUPC"/>
      <family val="2"/>
    </font>
    <font>
      <b/>
      <sz val="12"/>
      <color indexed="53"/>
      <name val="FreesiaUPC"/>
      <family val="2"/>
    </font>
    <font>
      <sz val="12"/>
      <color indexed="53"/>
      <name val="FreesiaUPC"/>
      <family val="2"/>
    </font>
    <font>
      <sz val="12"/>
      <name val="FreesiaUPC"/>
      <family val="2"/>
    </font>
    <font>
      <sz val="15"/>
      <color indexed="53"/>
      <name val="FreesiaUPC"/>
      <family val="2"/>
    </font>
    <font>
      <b/>
      <sz val="15"/>
      <color indexed="53"/>
      <name val="FreesiaUPC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15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6" fontId="4" fillId="0" borderId="2" xfId="15" applyNumberFormat="1" applyFont="1" applyBorder="1" applyAlignment="1">
      <alignment/>
    </xf>
    <xf numFmtId="43" fontId="4" fillId="0" borderId="2" xfId="15" applyFont="1" applyBorder="1" applyAlignment="1">
      <alignment/>
    </xf>
    <xf numFmtId="2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86" fontId="4" fillId="0" borderId="14" xfId="15" applyNumberFormat="1" applyFont="1" applyBorder="1" applyAlignment="1">
      <alignment/>
    </xf>
    <xf numFmtId="43" fontId="4" fillId="0" borderId="14" xfId="15" applyFont="1" applyBorder="1" applyAlignment="1">
      <alignment/>
    </xf>
    <xf numFmtId="2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6" fontId="4" fillId="0" borderId="17" xfId="15" applyNumberFormat="1" applyFont="1" applyBorder="1" applyAlignment="1">
      <alignment/>
    </xf>
    <xf numFmtId="43" fontId="4" fillId="0" borderId="17" xfId="15" applyFont="1" applyBorder="1" applyAlignment="1">
      <alignment/>
    </xf>
    <xf numFmtId="2" fontId="4" fillId="0" borderId="18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6" fillId="0" borderId="10" xfId="0" applyFont="1" applyBorder="1" applyAlignment="1">
      <alignment/>
    </xf>
    <xf numFmtId="186" fontId="6" fillId="0" borderId="10" xfId="15" applyNumberFormat="1" applyFont="1" applyBorder="1" applyAlignment="1">
      <alignment/>
    </xf>
    <xf numFmtId="43" fontId="6" fillId="0" borderId="10" xfId="15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4" fillId="0" borderId="14" xfId="15" applyNumberFormat="1" applyFont="1" applyBorder="1" applyAlignment="1">
      <alignment/>
    </xf>
    <xf numFmtId="43" fontId="4" fillId="0" borderId="22" xfId="15" applyFont="1" applyBorder="1" applyAlignment="1">
      <alignment/>
    </xf>
    <xf numFmtId="43" fontId="4" fillId="0" borderId="23" xfId="15" applyNumberFormat="1" applyFont="1" applyBorder="1" applyAlignment="1">
      <alignment/>
    </xf>
    <xf numFmtId="43" fontId="6" fillId="0" borderId="24" xfId="15" applyFont="1" applyBorder="1" applyAlignment="1">
      <alignment/>
    </xf>
    <xf numFmtId="186" fontId="6" fillId="0" borderId="2" xfId="15" applyNumberFormat="1" applyFont="1" applyBorder="1" applyAlignment="1">
      <alignment/>
    </xf>
    <xf numFmtId="43" fontId="6" fillId="0" borderId="10" xfId="15" applyNumberFormat="1" applyFont="1" applyBorder="1" applyAlignment="1">
      <alignment/>
    </xf>
    <xf numFmtId="43" fontId="7" fillId="0" borderId="14" xfId="15" applyNumberFormat="1" applyFont="1" applyFill="1" applyBorder="1" applyAlignment="1">
      <alignment/>
    </xf>
    <xf numFmtId="0" fontId="3" fillId="0" borderId="25" xfId="0" applyFont="1" applyBorder="1" applyAlignment="1">
      <alignment horizontal="center"/>
    </xf>
    <xf numFmtId="43" fontId="2" fillId="0" borderId="0" xfId="0" applyNumberFormat="1" applyFont="1" applyAlignment="1">
      <alignment/>
    </xf>
    <xf numFmtId="43" fontId="4" fillId="0" borderId="26" xfId="15" applyFont="1" applyBorder="1" applyAlignment="1">
      <alignment/>
    </xf>
    <xf numFmtId="186" fontId="4" fillId="0" borderId="10" xfId="15" applyNumberFormat="1" applyFont="1" applyBorder="1" applyAlignment="1">
      <alignment/>
    </xf>
    <xf numFmtId="43" fontId="4" fillId="0" borderId="6" xfId="15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4" fillId="0" borderId="28" xfId="15" applyFont="1" applyBorder="1" applyAlignment="1">
      <alignment/>
    </xf>
    <xf numFmtId="0" fontId="3" fillId="0" borderId="29" xfId="0" applyFont="1" applyBorder="1" applyAlignment="1">
      <alignment horizontal="center"/>
    </xf>
    <xf numFmtId="2" fontId="4" fillId="0" borderId="30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43" fontId="4" fillId="0" borderId="10" xfId="15" applyFont="1" applyBorder="1" applyAlignment="1">
      <alignment/>
    </xf>
    <xf numFmtId="2" fontId="4" fillId="0" borderId="31" xfId="0" applyNumberFormat="1" applyFont="1" applyBorder="1" applyAlignment="1">
      <alignment/>
    </xf>
    <xf numFmtId="43" fontId="2" fillId="0" borderId="32" xfId="0" applyNumberFormat="1" applyFont="1" applyBorder="1" applyAlignment="1">
      <alignment/>
    </xf>
    <xf numFmtId="43" fontId="4" fillId="0" borderId="33" xfId="15" applyFont="1" applyBorder="1" applyAlignment="1">
      <alignment/>
    </xf>
    <xf numFmtId="43" fontId="2" fillId="0" borderId="34" xfId="0" applyNumberFormat="1" applyFont="1" applyBorder="1" applyAlignment="1">
      <alignment/>
    </xf>
    <xf numFmtId="186" fontId="4" fillId="0" borderId="35" xfId="15" applyNumberFormat="1" applyFont="1" applyFill="1" applyBorder="1" applyAlignment="1">
      <alignment/>
    </xf>
    <xf numFmtId="186" fontId="4" fillId="0" borderId="2" xfId="15" applyNumberFormat="1" applyFont="1" applyFill="1" applyBorder="1" applyAlignment="1">
      <alignment/>
    </xf>
    <xf numFmtId="43" fontId="4" fillId="0" borderId="2" xfId="15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43" fontId="7" fillId="0" borderId="35" xfId="15" applyNumberFormat="1" applyFont="1" applyFill="1" applyBorder="1" applyAlignment="1">
      <alignment/>
    </xf>
    <xf numFmtId="40" fontId="4" fillId="0" borderId="35" xfId="15" applyNumberFormat="1" applyFont="1" applyBorder="1" applyAlignment="1">
      <alignment/>
    </xf>
    <xf numFmtId="40" fontId="4" fillId="0" borderId="36" xfId="0" applyNumberFormat="1" applyFont="1" applyBorder="1" applyAlignment="1">
      <alignment/>
    </xf>
    <xf numFmtId="186" fontId="4" fillId="0" borderId="14" xfId="15" applyNumberFormat="1" applyFont="1" applyFill="1" applyBorder="1" applyAlignment="1">
      <alignment/>
    </xf>
    <xf numFmtId="43" fontId="4" fillId="0" borderId="14" xfId="15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40" fontId="4" fillId="0" borderId="14" xfId="15" applyNumberFormat="1" applyFont="1" applyBorder="1" applyAlignment="1">
      <alignment/>
    </xf>
    <xf numFmtId="40" fontId="4" fillId="0" borderId="28" xfId="0" applyNumberFormat="1" applyFont="1" applyBorder="1" applyAlignment="1">
      <alignment/>
    </xf>
    <xf numFmtId="43" fontId="7" fillId="0" borderId="37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186" fontId="4" fillId="0" borderId="23" xfId="15" applyNumberFormat="1" applyFont="1" applyBorder="1" applyAlignment="1">
      <alignment/>
    </xf>
    <xf numFmtId="43" fontId="7" fillId="0" borderId="23" xfId="15" applyNumberFormat="1" applyFont="1" applyFill="1" applyBorder="1" applyAlignment="1">
      <alignment/>
    </xf>
    <xf numFmtId="43" fontId="4" fillId="0" borderId="23" xfId="15" applyNumberFormat="1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2" fillId="0" borderId="39" xfId="0" applyFont="1" applyBorder="1" applyAlignment="1">
      <alignment/>
    </xf>
    <xf numFmtId="186" fontId="4" fillId="0" borderId="40" xfId="15" applyNumberFormat="1" applyFont="1" applyBorder="1" applyAlignment="1">
      <alignment/>
    </xf>
    <xf numFmtId="43" fontId="7" fillId="0" borderId="40" xfId="15" applyNumberFormat="1" applyFont="1" applyFill="1" applyBorder="1" applyAlignment="1">
      <alignment/>
    </xf>
    <xf numFmtId="43" fontId="4" fillId="0" borderId="40" xfId="15" applyNumberFormat="1" applyFont="1" applyFill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40" fontId="4" fillId="0" borderId="40" xfId="15" applyNumberFormat="1" applyFont="1" applyBorder="1" applyAlignment="1">
      <alignment/>
    </xf>
    <xf numFmtId="40" fontId="4" fillId="0" borderId="42" xfId="0" applyNumberFormat="1" applyFont="1" applyBorder="1" applyAlignment="1">
      <alignment/>
    </xf>
    <xf numFmtId="186" fontId="8" fillId="0" borderId="0" xfId="15" applyNumberFormat="1" applyFont="1" applyBorder="1" applyAlignment="1">
      <alignment/>
    </xf>
    <xf numFmtId="186" fontId="6" fillId="0" borderId="0" xfId="15" applyNumberFormat="1" applyFont="1" applyBorder="1" applyAlignment="1">
      <alignment/>
    </xf>
    <xf numFmtId="186" fontId="6" fillId="0" borderId="43" xfId="15" applyNumberFormat="1" applyFont="1" applyBorder="1" applyAlignment="1">
      <alignment/>
    </xf>
    <xf numFmtId="43" fontId="9" fillId="0" borderId="35" xfId="15" applyNumberFormat="1" applyFont="1" applyBorder="1" applyAlignment="1">
      <alignment/>
    </xf>
    <xf numFmtId="43" fontId="4" fillId="0" borderId="35" xfId="15" applyNumberFormat="1" applyFont="1" applyBorder="1" applyAlignment="1">
      <alignment/>
    </xf>
    <xf numFmtId="43" fontId="9" fillId="0" borderId="14" xfId="15" applyNumberFormat="1" applyFont="1" applyBorder="1" applyAlignment="1">
      <alignment/>
    </xf>
    <xf numFmtId="43" fontId="7" fillId="0" borderId="17" xfId="15" applyNumberFormat="1" applyFont="1" applyFill="1" applyBorder="1" applyAlignment="1">
      <alignment/>
    </xf>
    <xf numFmtId="43" fontId="4" fillId="0" borderId="17" xfId="15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43" fontId="9" fillId="0" borderId="17" xfId="15" applyNumberFormat="1" applyFont="1" applyBorder="1" applyAlignment="1">
      <alignment/>
    </xf>
    <xf numFmtId="43" fontId="4" fillId="0" borderId="17" xfId="15" applyNumberFormat="1" applyFont="1" applyBorder="1" applyAlignment="1">
      <alignment/>
    </xf>
    <xf numFmtId="40" fontId="4" fillId="0" borderId="17" xfId="15" applyNumberFormat="1" applyFont="1" applyBorder="1" applyAlignment="1">
      <alignment/>
    </xf>
    <xf numFmtId="40" fontId="4" fillId="0" borderId="33" xfId="0" applyNumberFormat="1" applyFont="1" applyBorder="1" applyAlignment="1">
      <alignment/>
    </xf>
    <xf numFmtId="43" fontId="6" fillId="0" borderId="34" xfId="15" applyNumberFormat="1" applyFont="1" applyBorder="1" applyAlignment="1">
      <alignment/>
    </xf>
    <xf numFmtId="43" fontId="10" fillId="0" borderId="0" xfId="15" applyFont="1" applyAlignment="1">
      <alignment/>
    </xf>
    <xf numFmtId="43" fontId="6" fillId="0" borderId="34" xfId="15" applyFont="1" applyBorder="1" applyAlignment="1">
      <alignment/>
    </xf>
    <xf numFmtId="186" fontId="6" fillId="0" borderId="6" xfId="15" applyNumberFormat="1" applyFont="1" applyBorder="1" applyAlignment="1">
      <alignment/>
    </xf>
    <xf numFmtId="0" fontId="3" fillId="0" borderId="7" xfId="0" applyFont="1" applyBorder="1" applyAlignment="1" quotePrefix="1">
      <alignment horizontal="center"/>
    </xf>
    <xf numFmtId="192" fontId="6" fillId="0" borderId="10" xfId="15" applyNumberFormat="1" applyFont="1" applyBorder="1" applyAlignment="1">
      <alignment/>
    </xf>
    <xf numFmtId="43" fontId="7" fillId="2" borderId="14" xfId="15" applyFont="1" applyFill="1" applyBorder="1" applyAlignment="1">
      <alignment/>
    </xf>
    <xf numFmtId="43" fontId="7" fillId="0" borderId="22" xfId="15" applyNumberFormat="1" applyFont="1" applyFill="1" applyBorder="1" applyAlignment="1">
      <alignment/>
    </xf>
    <xf numFmtId="40" fontId="4" fillId="0" borderId="23" xfId="15" applyNumberFormat="1" applyFont="1" applyBorder="1" applyAlignment="1">
      <alignment/>
    </xf>
    <xf numFmtId="40" fontId="4" fillId="0" borderId="44" xfId="0" applyNumberFormat="1" applyFont="1" applyBorder="1" applyAlignment="1">
      <alignment/>
    </xf>
    <xf numFmtId="40" fontId="4" fillId="0" borderId="45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43" fontId="4" fillId="0" borderId="2" xfId="15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40" fontId="4" fillId="0" borderId="35" xfId="15" applyNumberFormat="1" applyFont="1" applyFill="1" applyBorder="1" applyAlignment="1">
      <alignment/>
    </xf>
    <xf numFmtId="40" fontId="4" fillId="0" borderId="3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40" fontId="4" fillId="0" borderId="14" xfId="15" applyNumberFormat="1" applyFont="1" applyFill="1" applyBorder="1" applyAlignment="1">
      <alignment/>
    </xf>
    <xf numFmtId="40" fontId="4" fillId="0" borderId="28" xfId="0" applyNumberFormat="1" applyFont="1" applyFill="1" applyBorder="1" applyAlignment="1">
      <alignment/>
    </xf>
    <xf numFmtId="43" fontId="7" fillId="0" borderId="14" xfId="15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9" xfId="0" applyFont="1" applyFill="1" applyBorder="1" applyAlignment="1">
      <alignment/>
    </xf>
    <xf numFmtId="186" fontId="4" fillId="0" borderId="40" xfId="15" applyNumberFormat="1" applyFont="1" applyFill="1" applyBorder="1" applyAlignment="1">
      <alignment/>
    </xf>
    <xf numFmtId="2" fontId="4" fillId="0" borderId="40" xfId="0" applyNumberFormat="1" applyFont="1" applyFill="1" applyBorder="1" applyAlignment="1">
      <alignment/>
    </xf>
    <xf numFmtId="40" fontId="4" fillId="0" borderId="40" xfId="15" applyNumberFormat="1" applyFont="1" applyFill="1" applyBorder="1" applyAlignment="1">
      <alignment/>
    </xf>
    <xf numFmtId="40" fontId="4" fillId="0" borderId="42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86" fontId="4" fillId="0" borderId="23" xfId="15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40" fontId="4" fillId="0" borderId="23" xfId="15" applyNumberFormat="1" applyFont="1" applyFill="1" applyBorder="1" applyAlignment="1">
      <alignment/>
    </xf>
    <xf numFmtId="40" fontId="4" fillId="0" borderId="44" xfId="0" applyNumberFormat="1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186" fontId="6" fillId="0" borderId="10" xfId="15" applyNumberFormat="1" applyFont="1" applyFill="1" applyBorder="1" applyAlignment="1">
      <alignment/>
    </xf>
    <xf numFmtId="186" fontId="8" fillId="0" borderId="0" xfId="15" applyNumberFormat="1" applyFont="1" applyFill="1" applyBorder="1" applyAlignment="1">
      <alignment/>
    </xf>
    <xf numFmtId="43" fontId="6" fillId="0" borderId="10" xfId="15" applyNumberFormat="1" applyFont="1" applyFill="1" applyBorder="1" applyAlignment="1">
      <alignment/>
    </xf>
    <xf numFmtId="192" fontId="6" fillId="0" borderId="10" xfId="15" applyNumberFormat="1" applyFont="1" applyFill="1" applyBorder="1" applyAlignment="1">
      <alignment/>
    </xf>
    <xf numFmtId="40" fontId="4" fillId="0" borderId="45" xfId="0" applyNumberFormat="1" applyFont="1" applyFill="1" applyBorder="1" applyAlignment="1">
      <alignment/>
    </xf>
    <xf numFmtId="197" fontId="4" fillId="0" borderId="35" xfId="15" applyNumberFormat="1" applyFont="1" applyFill="1" applyBorder="1" applyAlignment="1">
      <alignment/>
    </xf>
    <xf numFmtId="197" fontId="4" fillId="0" borderId="36" xfId="0" applyNumberFormat="1" applyFont="1" applyFill="1" applyBorder="1" applyAlignment="1">
      <alignment/>
    </xf>
    <xf numFmtId="197" fontId="4" fillId="0" borderId="14" xfId="15" applyNumberFormat="1" applyFont="1" applyFill="1" applyBorder="1" applyAlignment="1">
      <alignment/>
    </xf>
    <xf numFmtId="197" fontId="4" fillId="0" borderId="28" xfId="0" applyNumberFormat="1" applyFont="1" applyFill="1" applyBorder="1" applyAlignment="1">
      <alignment/>
    </xf>
    <xf numFmtId="197" fontId="4" fillId="0" borderId="23" xfId="15" applyNumberFormat="1" applyFont="1" applyFill="1" applyBorder="1" applyAlignment="1">
      <alignment/>
    </xf>
    <xf numFmtId="197" fontId="4" fillId="0" borderId="44" xfId="0" applyNumberFormat="1" applyFont="1" applyFill="1" applyBorder="1" applyAlignment="1">
      <alignment/>
    </xf>
    <xf numFmtId="197" fontId="4" fillId="0" borderId="40" xfId="15" applyNumberFormat="1" applyFont="1" applyFill="1" applyBorder="1" applyAlignment="1">
      <alignment/>
    </xf>
    <xf numFmtId="197" fontId="4" fillId="0" borderId="42" xfId="0" applyNumberFormat="1" applyFont="1" applyFill="1" applyBorder="1" applyAlignment="1">
      <alignment/>
    </xf>
    <xf numFmtId="197" fontId="6" fillId="0" borderId="10" xfId="15" applyNumberFormat="1" applyFont="1" applyFill="1" applyBorder="1" applyAlignment="1">
      <alignment/>
    </xf>
    <xf numFmtId="197" fontId="4" fillId="0" borderId="45" xfId="0" applyNumberFormat="1" applyFont="1" applyFill="1" applyBorder="1" applyAlignment="1">
      <alignment/>
    </xf>
    <xf numFmtId="198" fontId="4" fillId="0" borderId="35" xfId="15" applyNumberFormat="1" applyFont="1" applyFill="1" applyBorder="1" applyAlignment="1">
      <alignment/>
    </xf>
    <xf numFmtId="198" fontId="4" fillId="0" borderId="36" xfId="0" applyNumberFormat="1" applyFont="1" applyFill="1" applyBorder="1" applyAlignment="1">
      <alignment/>
    </xf>
    <xf numFmtId="43" fontId="11" fillId="0" borderId="14" xfId="15" applyNumberFormat="1" applyFont="1" applyFill="1" applyBorder="1" applyAlignment="1">
      <alignment/>
    </xf>
    <xf numFmtId="43" fontId="11" fillId="0" borderId="23" xfId="15" applyNumberFormat="1" applyFont="1" applyFill="1" applyBorder="1" applyAlignment="1">
      <alignment/>
    </xf>
    <xf numFmtId="43" fontId="11" fillId="0" borderId="14" xfId="15" applyFont="1" applyFill="1" applyBorder="1" applyAlignment="1">
      <alignment/>
    </xf>
    <xf numFmtId="43" fontId="11" fillId="0" borderId="22" xfId="15" applyNumberFormat="1" applyFont="1" applyFill="1" applyBorder="1" applyAlignment="1">
      <alignment/>
    </xf>
    <xf numFmtId="43" fontId="11" fillId="0" borderId="40" xfId="15" applyNumberFormat="1" applyFont="1" applyFill="1" applyBorder="1" applyAlignment="1">
      <alignment/>
    </xf>
    <xf numFmtId="186" fontId="12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" fontId="3" fillId="0" borderId="7" xfId="0" applyNumberFormat="1" applyFont="1" applyBorder="1" applyAlignment="1" quotePrefix="1">
      <alignment horizontal="center"/>
    </xf>
    <xf numFmtId="17" fontId="3" fillId="0" borderId="46" xfId="0" applyNumberFormat="1" applyFont="1" applyBorder="1" applyAlignment="1" quotePrefix="1">
      <alignment horizontal="center"/>
    </xf>
    <xf numFmtId="17" fontId="3" fillId="0" borderId="47" xfId="0" applyNumberFormat="1" applyFont="1" applyBorder="1" applyAlignment="1" quotePrefix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B1">
      <selection activeCell="A1" sqref="A1:IV16384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4.8515625" style="1" customWidth="1"/>
    <col min="4" max="4" width="9.28125" style="1" customWidth="1"/>
    <col min="5" max="5" width="14.8515625" style="1" customWidth="1"/>
    <col min="6" max="6" width="9.28125" style="1" customWidth="1"/>
    <col min="7" max="16384" width="9.140625" style="1" customWidth="1"/>
  </cols>
  <sheetData>
    <row r="1" spans="1:6" ht="26.25">
      <c r="A1" s="154" t="s">
        <v>0</v>
      </c>
      <c r="B1" s="154"/>
      <c r="C1" s="154"/>
      <c r="D1" s="154"/>
      <c r="E1" s="154"/>
      <c r="F1" s="154"/>
    </row>
    <row r="2" spans="1:6" ht="26.25">
      <c r="A2" s="154" t="s">
        <v>1</v>
      </c>
      <c r="B2" s="154"/>
      <c r="C2" s="154"/>
      <c r="D2" s="154"/>
      <c r="E2" s="154"/>
      <c r="F2" s="154"/>
    </row>
    <row r="3" spans="1:4" ht="27" thickBot="1">
      <c r="A3" s="2"/>
      <c r="B3" s="2"/>
      <c r="C3" s="2"/>
      <c r="D3" s="2"/>
    </row>
    <row r="4" spans="1:6" ht="21">
      <c r="A4" s="3"/>
      <c r="B4" s="4" t="s">
        <v>2</v>
      </c>
      <c r="C4" s="4" t="s">
        <v>2</v>
      </c>
      <c r="D4" s="4" t="s">
        <v>2</v>
      </c>
      <c r="E4" s="5" t="s">
        <v>3</v>
      </c>
      <c r="F4" s="6"/>
    </row>
    <row r="5" spans="1:6" ht="21">
      <c r="A5" s="7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10"/>
    </row>
    <row r="6" spans="1:6" ht="21.75" thickBot="1">
      <c r="A6" s="11"/>
      <c r="B6" s="12" t="s">
        <v>10</v>
      </c>
      <c r="C6" s="13" t="s">
        <v>11</v>
      </c>
      <c r="D6" s="12" t="s">
        <v>11</v>
      </c>
      <c r="E6" s="12" t="s">
        <v>12</v>
      </c>
      <c r="F6" s="14" t="s">
        <v>13</v>
      </c>
    </row>
    <row r="7" spans="1:6" ht="21">
      <c r="A7" s="3" t="s">
        <v>14</v>
      </c>
      <c r="B7" s="15">
        <v>100</v>
      </c>
      <c r="C7" s="15">
        <v>159939</v>
      </c>
      <c r="D7" s="15">
        <v>599</v>
      </c>
      <c r="E7" s="16">
        <v>38743.86</v>
      </c>
      <c r="F7" s="17">
        <f>E7*100/E23</f>
        <v>18.894338744277825</v>
      </c>
    </row>
    <row r="8" spans="1:6" ht="21">
      <c r="A8" s="18" t="s">
        <v>15</v>
      </c>
      <c r="B8" s="19">
        <v>69</v>
      </c>
      <c r="C8" s="19">
        <v>185616</v>
      </c>
      <c r="D8" s="19">
        <v>961</v>
      </c>
      <c r="E8" s="20">
        <v>35048.59</v>
      </c>
      <c r="F8" s="21">
        <f>E8*100/E23</f>
        <v>17.09225492682733</v>
      </c>
    </row>
    <row r="9" spans="1:6" ht="21">
      <c r="A9" s="18" t="s">
        <v>16</v>
      </c>
      <c r="B9" s="19">
        <v>32</v>
      </c>
      <c r="C9" s="19">
        <v>203193</v>
      </c>
      <c r="D9" s="19">
        <v>84</v>
      </c>
      <c r="E9" s="20">
        <v>28885.96</v>
      </c>
      <c r="F9" s="21">
        <f>E9*100/E23</f>
        <v>14.086905981842271</v>
      </c>
    </row>
    <row r="10" spans="1:6" ht="21">
      <c r="A10" s="18" t="s">
        <v>17</v>
      </c>
      <c r="B10" s="19">
        <v>47</v>
      </c>
      <c r="C10" s="19">
        <v>111635</v>
      </c>
      <c r="D10" s="19">
        <v>315</v>
      </c>
      <c r="E10" s="20">
        <v>27918.95</v>
      </c>
      <c r="F10" s="21">
        <f>E10*100/E23</f>
        <v>13.61532120662617</v>
      </c>
    </row>
    <row r="11" spans="1:6" ht="21">
      <c r="A11" s="18" t="s">
        <v>18</v>
      </c>
      <c r="B11" s="19">
        <v>59</v>
      </c>
      <c r="C11" s="19">
        <v>70016</v>
      </c>
      <c r="D11" s="19">
        <v>270</v>
      </c>
      <c r="E11" s="20">
        <v>19266.56</v>
      </c>
      <c r="F11" s="21">
        <f>E11*100/E23</f>
        <v>9.395783256416719</v>
      </c>
    </row>
    <row r="12" spans="1:6" ht="21">
      <c r="A12" s="18" t="s">
        <v>19</v>
      </c>
      <c r="B12" s="19">
        <v>56</v>
      </c>
      <c r="C12" s="19">
        <v>64468</v>
      </c>
      <c r="D12" s="19">
        <v>520</v>
      </c>
      <c r="E12" s="20">
        <v>11780.97</v>
      </c>
      <c r="F12" s="21">
        <f>E12*100/E23</f>
        <v>5.745262292300631</v>
      </c>
    </row>
    <row r="13" spans="1:6" ht="21">
      <c r="A13" s="18" t="s">
        <v>20</v>
      </c>
      <c r="B13" s="19">
        <v>65</v>
      </c>
      <c r="C13" s="19">
        <v>80193</v>
      </c>
      <c r="D13" s="19">
        <v>400</v>
      </c>
      <c r="E13" s="20">
        <v>9255.85</v>
      </c>
      <c r="F13" s="21">
        <f>E13*100/E23</f>
        <v>4.513829165865866</v>
      </c>
    </row>
    <row r="14" spans="1:6" ht="21">
      <c r="A14" s="18" t="s">
        <v>21</v>
      </c>
      <c r="B14" s="19">
        <v>99</v>
      </c>
      <c r="C14" s="19">
        <v>85050</v>
      </c>
      <c r="D14" s="19">
        <v>233</v>
      </c>
      <c r="E14" s="20">
        <v>9120.75</v>
      </c>
      <c r="F14" s="21">
        <f>E14*100/E23</f>
        <v>4.44794452854909</v>
      </c>
    </row>
    <row r="15" spans="1:6" ht="21">
      <c r="A15" s="18" t="s">
        <v>22</v>
      </c>
      <c r="B15" s="19">
        <v>33</v>
      </c>
      <c r="C15" s="19">
        <v>71054</v>
      </c>
      <c r="D15" s="19">
        <v>290</v>
      </c>
      <c r="E15" s="20">
        <v>8865.73</v>
      </c>
      <c r="F15" s="21">
        <f>E15*100/E23</f>
        <v>4.323578131742843</v>
      </c>
    </row>
    <row r="16" spans="1:6" ht="21">
      <c r="A16" s="18" t="s">
        <v>23</v>
      </c>
      <c r="B16" s="19">
        <v>32</v>
      </c>
      <c r="C16" s="19">
        <v>33575</v>
      </c>
      <c r="D16" s="19">
        <v>370</v>
      </c>
      <c r="E16" s="20">
        <v>4390.47</v>
      </c>
      <c r="F16" s="21">
        <f>E16*100/E23</f>
        <v>2.141114164324088</v>
      </c>
    </row>
    <row r="17" spans="1:6" ht="21">
      <c r="A17" s="18" t="s">
        <v>24</v>
      </c>
      <c r="B17" s="19">
        <v>3</v>
      </c>
      <c r="C17" s="19">
        <v>9974</v>
      </c>
      <c r="D17" s="19">
        <v>12</v>
      </c>
      <c r="E17" s="20">
        <v>4060.57</v>
      </c>
      <c r="F17" s="21">
        <f>E17*100/E23</f>
        <v>1.9802308049547002</v>
      </c>
    </row>
    <row r="18" spans="1:6" ht="21">
      <c r="A18" s="18" t="s">
        <v>25</v>
      </c>
      <c r="B18" s="19">
        <v>82</v>
      </c>
      <c r="C18" s="19">
        <v>30766</v>
      </c>
      <c r="D18" s="19">
        <v>203</v>
      </c>
      <c r="E18" s="20">
        <v>2372.71</v>
      </c>
      <c r="F18" s="21">
        <f>E18*100/E23</f>
        <v>1.1571068675639298</v>
      </c>
    </row>
    <row r="19" spans="1:6" ht="21">
      <c r="A19" s="18" t="s">
        <v>26</v>
      </c>
      <c r="B19" s="19">
        <v>25</v>
      </c>
      <c r="C19" s="19">
        <v>20425</v>
      </c>
      <c r="D19" s="19">
        <v>113</v>
      </c>
      <c r="E19" s="20">
        <v>2352.65</v>
      </c>
      <c r="F19" s="21">
        <f>E19*100/E23</f>
        <v>1.1473241449541998</v>
      </c>
    </row>
    <row r="20" spans="1:6" ht="21">
      <c r="A20" s="18" t="s">
        <v>27</v>
      </c>
      <c r="B20" s="19">
        <v>8</v>
      </c>
      <c r="C20" s="19">
        <v>7726</v>
      </c>
      <c r="D20" s="19">
        <v>22</v>
      </c>
      <c r="E20" s="20">
        <v>1625.09</v>
      </c>
      <c r="F20" s="21">
        <f>E20*100/E23</f>
        <v>0.792512696203694</v>
      </c>
    </row>
    <row r="21" spans="1:6" ht="21">
      <c r="A21" s="18" t="s">
        <v>28</v>
      </c>
      <c r="B21" s="19">
        <v>11</v>
      </c>
      <c r="C21" s="19">
        <v>11249</v>
      </c>
      <c r="D21" s="19">
        <v>81</v>
      </c>
      <c r="E21" s="20">
        <v>1021.75</v>
      </c>
      <c r="F21" s="21">
        <f>E21*100/E23</f>
        <v>0.4982800013206187</v>
      </c>
    </row>
    <row r="22" spans="1:6" ht="21.75" thickBot="1">
      <c r="A22" s="22" t="s">
        <v>29</v>
      </c>
      <c r="B22" s="23">
        <v>18</v>
      </c>
      <c r="C22" s="23">
        <v>7287</v>
      </c>
      <c r="D22" s="23">
        <v>70</v>
      </c>
      <c r="E22" s="24">
        <v>344.93</v>
      </c>
      <c r="F22" s="25">
        <f>E22*100/E23</f>
        <v>0.16821308623001813</v>
      </c>
    </row>
    <row r="23" spans="1:6" ht="24" thickBot="1">
      <c r="A23" s="26" t="s">
        <v>30</v>
      </c>
      <c r="B23" s="27">
        <f>SUM(B7:B22)</f>
        <v>739</v>
      </c>
      <c r="C23" s="28">
        <f>SUM(C7:C22)</f>
        <v>1152166</v>
      </c>
      <c r="D23" s="28">
        <f>SUM(D7:D22)</f>
        <v>4543</v>
      </c>
      <c r="E23" s="29">
        <f>SUM(E7:E22)</f>
        <v>205055.39</v>
      </c>
      <c r="F23" s="30">
        <f>SUM(F7:F22)</f>
        <v>100</v>
      </c>
    </row>
    <row r="25" ht="21">
      <c r="A25" s="31" t="s">
        <v>31</v>
      </c>
    </row>
    <row r="26" ht="21">
      <c r="A26" s="31" t="s">
        <v>32</v>
      </c>
    </row>
    <row r="27" ht="21">
      <c r="A27" s="31" t="s">
        <v>33</v>
      </c>
    </row>
  </sheetData>
  <mergeCells count="2">
    <mergeCell ref="A1:F1"/>
    <mergeCell ref="A2:F2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G15">
      <selection activeCell="P19" sqref="P19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76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77</v>
      </c>
      <c r="F5" s="155" t="s">
        <v>77</v>
      </c>
      <c r="G5" s="156"/>
      <c r="H5" s="101" t="s">
        <v>74</v>
      </c>
      <c r="I5" s="155" t="s">
        <v>74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s="113" customFormat="1" ht="21">
      <c r="A7" s="108" t="s">
        <v>42</v>
      </c>
      <c r="B7" s="57">
        <v>34</v>
      </c>
      <c r="C7" s="57">
        <v>225331</v>
      </c>
      <c r="D7" s="58">
        <v>86</v>
      </c>
      <c r="E7" s="41">
        <v>39118920.28</v>
      </c>
      <c r="F7" s="109">
        <f>E7*1000/1000000</f>
        <v>39118.92028</v>
      </c>
      <c r="G7" s="110">
        <f>F7*100/F24</f>
        <v>18.223428587650638</v>
      </c>
      <c r="H7" s="41">
        <v>39205125.58</v>
      </c>
      <c r="I7" s="109">
        <f>H7*1000/1000000</f>
        <v>39205.12558</v>
      </c>
      <c r="J7" s="110">
        <f>I7*100/I24</f>
        <v>18.309754519995927</v>
      </c>
      <c r="K7" s="136">
        <f aca="true" t="shared" si="0" ref="K7:K22">F7-I7</f>
        <v>-86.20530000000144</v>
      </c>
      <c r="L7" s="137">
        <f aca="true" t="shared" si="1" ref="L7:L18">K7*100/I7</f>
        <v>-0.21988272891536914</v>
      </c>
    </row>
    <row r="8" spans="1:12" s="113" customFormat="1" ht="21">
      <c r="A8" s="114" t="s">
        <v>43</v>
      </c>
      <c r="B8" s="64">
        <v>64</v>
      </c>
      <c r="C8" s="64">
        <v>222918</v>
      </c>
      <c r="D8" s="64">
        <v>1048</v>
      </c>
      <c r="E8" s="73">
        <v>35370821.16</v>
      </c>
      <c r="F8" s="65">
        <f>E8*1000/1000000</f>
        <v>35370.82116</v>
      </c>
      <c r="G8" s="115">
        <f>F8*100/F24</f>
        <v>16.47738815085267</v>
      </c>
      <c r="H8" s="73">
        <v>35350892.62</v>
      </c>
      <c r="I8" s="65">
        <f>H8*1000/1000000</f>
        <v>35350.89262</v>
      </c>
      <c r="J8" s="115">
        <f>I8*100/I24</f>
        <v>16.50973326470175</v>
      </c>
      <c r="K8" s="138">
        <f t="shared" si="0"/>
        <v>19.928540000000794</v>
      </c>
      <c r="L8" s="139">
        <f t="shared" si="1"/>
        <v>0.056373512867751725</v>
      </c>
    </row>
    <row r="9" spans="1:12" s="113" customFormat="1" ht="21">
      <c r="A9" s="114" t="s">
        <v>44</v>
      </c>
      <c r="B9" s="64">
        <v>101</v>
      </c>
      <c r="C9" s="64">
        <v>169775</v>
      </c>
      <c r="D9" s="64">
        <v>665</v>
      </c>
      <c r="E9" s="118">
        <v>31099044.16</v>
      </c>
      <c r="F9" s="65">
        <f>E9*1000/1000000</f>
        <v>31099.04416</v>
      </c>
      <c r="G9" s="115">
        <f>F9*100/F24</f>
        <v>14.487393985761452</v>
      </c>
      <c r="H9" s="118">
        <v>31332611.89</v>
      </c>
      <c r="I9" s="65">
        <f>H9*1000/1000000</f>
        <v>31332.61189</v>
      </c>
      <c r="J9" s="115">
        <f>I9*100/I24</f>
        <v>14.633097680188724</v>
      </c>
      <c r="K9" s="138">
        <f t="shared" si="0"/>
        <v>-233.56772999999885</v>
      </c>
      <c r="L9" s="139">
        <f t="shared" si="1"/>
        <v>-0.7454460892695111</v>
      </c>
    </row>
    <row r="10" spans="1:12" s="113" customFormat="1" ht="21">
      <c r="A10" s="114" t="s">
        <v>17</v>
      </c>
      <c r="B10" s="64">
        <v>43</v>
      </c>
      <c r="C10" s="64">
        <v>86995</v>
      </c>
      <c r="D10" s="64">
        <v>312</v>
      </c>
      <c r="E10" s="104">
        <v>28713770.88</v>
      </c>
      <c r="F10" s="65">
        <f>E10*1000/1000000</f>
        <v>28713.77088</v>
      </c>
      <c r="G10" s="115">
        <f>F10*100/F24</f>
        <v>13.376221771165982</v>
      </c>
      <c r="H10" s="104">
        <v>29127348.99</v>
      </c>
      <c r="I10" s="65">
        <f>H10*1000/1000000</f>
        <v>29127.34899</v>
      </c>
      <c r="J10" s="115">
        <f>I10*100/I24</f>
        <v>13.603185857341442</v>
      </c>
      <c r="K10" s="138">
        <f t="shared" si="0"/>
        <v>-413.57810999999856</v>
      </c>
      <c r="L10" s="139">
        <f t="shared" si="1"/>
        <v>-1.4198961606220608</v>
      </c>
    </row>
    <row r="11" spans="1:12" s="113" customFormat="1" ht="21">
      <c r="A11" s="114" t="s">
        <v>18</v>
      </c>
      <c r="B11" s="64">
        <v>38</v>
      </c>
      <c r="C11" s="64">
        <v>73896</v>
      </c>
      <c r="D11" s="64">
        <v>284</v>
      </c>
      <c r="E11" s="41">
        <v>21386527.53</v>
      </c>
      <c r="F11" s="65">
        <f aca="true" t="shared" si="2" ref="F11:F22">E11*1000/1000000</f>
        <v>21386.52753</v>
      </c>
      <c r="G11" s="115">
        <f>F11*100/F24</f>
        <v>9.962848012961043</v>
      </c>
      <c r="H11" s="41">
        <v>21202867.14</v>
      </c>
      <c r="I11" s="65">
        <f aca="true" t="shared" si="3" ref="I11:I22">H11*1000/1000000</f>
        <v>21202.86714</v>
      </c>
      <c r="J11" s="115">
        <f>I11*100/I24</f>
        <v>9.902258613132288</v>
      </c>
      <c r="K11" s="138">
        <f t="shared" si="0"/>
        <v>183.66039000000092</v>
      </c>
      <c r="L11" s="139">
        <f t="shared" si="1"/>
        <v>0.8662054465903752</v>
      </c>
    </row>
    <row r="12" spans="1:15" s="113" customFormat="1" ht="21">
      <c r="A12" s="114" t="s">
        <v>19</v>
      </c>
      <c r="B12" s="64">
        <v>50</v>
      </c>
      <c r="C12" s="64">
        <v>65756</v>
      </c>
      <c r="D12" s="64">
        <v>548</v>
      </c>
      <c r="E12" s="41">
        <v>12446992.71</v>
      </c>
      <c r="F12" s="65">
        <f t="shared" si="2"/>
        <v>12446.99271</v>
      </c>
      <c r="G12" s="115">
        <f>F12*100/F24</f>
        <v>5.7983932367801305</v>
      </c>
      <c r="H12" s="41">
        <v>12195240.75</v>
      </c>
      <c r="I12" s="65">
        <f t="shared" si="3"/>
        <v>12195.24075</v>
      </c>
      <c r="J12" s="115">
        <f>I12*100/I24</f>
        <v>5.695476322072044</v>
      </c>
      <c r="K12" s="138">
        <f t="shared" si="0"/>
        <v>251.7519599999996</v>
      </c>
      <c r="L12" s="139">
        <f t="shared" si="1"/>
        <v>2.064345962173806</v>
      </c>
      <c r="O12" s="119" t="s">
        <v>45</v>
      </c>
    </row>
    <row r="13" spans="1:12" s="113" customFormat="1" ht="21">
      <c r="A13" s="114" t="s">
        <v>20</v>
      </c>
      <c r="B13" s="64">
        <v>45</v>
      </c>
      <c r="C13" s="64">
        <v>80220</v>
      </c>
      <c r="D13" s="64">
        <v>411</v>
      </c>
      <c r="E13" s="41">
        <v>10471860.46</v>
      </c>
      <c r="F13" s="65">
        <f t="shared" si="2"/>
        <v>10471.86046</v>
      </c>
      <c r="G13" s="115">
        <f>F13*100/F24</f>
        <v>4.8782839584204485</v>
      </c>
      <c r="H13" s="41">
        <v>10324137.29</v>
      </c>
      <c r="I13" s="65">
        <f t="shared" si="3"/>
        <v>10324.13729</v>
      </c>
      <c r="J13" s="115">
        <f>I13*100/I24</f>
        <v>4.82162514758194</v>
      </c>
      <c r="K13" s="138">
        <f t="shared" si="0"/>
        <v>147.7231699999993</v>
      </c>
      <c r="L13" s="139">
        <f t="shared" si="1"/>
        <v>1.4308524368722269</v>
      </c>
    </row>
    <row r="14" spans="1:12" s="113" customFormat="1" ht="21">
      <c r="A14" s="114" t="s">
        <v>46</v>
      </c>
      <c r="B14" s="64">
        <v>32</v>
      </c>
      <c r="C14" s="64">
        <v>77947</v>
      </c>
      <c r="D14" s="64">
        <v>347</v>
      </c>
      <c r="E14" s="41">
        <v>10158234.01</v>
      </c>
      <c r="F14" s="65">
        <f t="shared" si="2"/>
        <v>10158.23401</v>
      </c>
      <c r="G14" s="115">
        <f>F14*100/F24</f>
        <v>4.732182042164458</v>
      </c>
      <c r="H14" s="41">
        <v>9968416.67</v>
      </c>
      <c r="I14" s="65">
        <f t="shared" si="3"/>
        <v>9968.41667</v>
      </c>
      <c r="J14" s="115">
        <f>I14*100/I24</f>
        <v>4.655494899724161</v>
      </c>
      <c r="K14" s="138">
        <f t="shared" si="0"/>
        <v>189.8173399999996</v>
      </c>
      <c r="L14" s="139">
        <f t="shared" si="1"/>
        <v>1.9041874580870584</v>
      </c>
    </row>
    <row r="15" spans="1:12" s="113" customFormat="1" ht="21">
      <c r="A15" s="114" t="s">
        <v>47</v>
      </c>
      <c r="B15" s="64">
        <v>99</v>
      </c>
      <c r="C15" s="64">
        <v>84484</v>
      </c>
      <c r="D15" s="64">
        <v>247</v>
      </c>
      <c r="E15" s="41">
        <v>10142670.47</v>
      </c>
      <c r="F15" s="65">
        <f t="shared" si="2"/>
        <v>10142.67047</v>
      </c>
      <c r="G15" s="115">
        <f>F15*100/F24</f>
        <v>4.724931814966697</v>
      </c>
      <c r="H15" s="41">
        <v>9952941.36</v>
      </c>
      <c r="I15" s="65">
        <f t="shared" si="3"/>
        <v>9952.94136</v>
      </c>
      <c r="J15" s="115">
        <f>I15*100/I24</f>
        <v>4.648267550671481</v>
      </c>
      <c r="K15" s="138">
        <f t="shared" si="0"/>
        <v>189.7291099999984</v>
      </c>
      <c r="L15" s="139">
        <f t="shared" si="1"/>
        <v>1.9062617083478766</v>
      </c>
    </row>
    <row r="16" spans="1:12" s="113" customFormat="1" ht="21">
      <c r="A16" s="114" t="s">
        <v>48</v>
      </c>
      <c r="B16" s="64">
        <v>3</v>
      </c>
      <c r="C16" s="64">
        <v>9901</v>
      </c>
      <c r="D16" s="64">
        <v>13</v>
      </c>
      <c r="E16" s="41">
        <v>4211067.38</v>
      </c>
      <c r="F16" s="65">
        <f t="shared" si="2"/>
        <v>4211.06738</v>
      </c>
      <c r="G16" s="115">
        <f>F16*100/F24</f>
        <v>1.9617127755044235</v>
      </c>
      <c r="H16" s="41">
        <v>4089811.75</v>
      </c>
      <c r="I16" s="65">
        <f t="shared" si="3"/>
        <v>4089.81175</v>
      </c>
      <c r="J16" s="115">
        <f>I16*100/I24</f>
        <v>1.910042323998977</v>
      </c>
      <c r="K16" s="138">
        <f t="shared" si="0"/>
        <v>121.25563000000056</v>
      </c>
      <c r="L16" s="139">
        <f t="shared" si="1"/>
        <v>2.9648217916142614</v>
      </c>
    </row>
    <row r="17" spans="1:12" s="113" customFormat="1" ht="21">
      <c r="A17" s="114" t="s">
        <v>49</v>
      </c>
      <c r="B17" s="64">
        <v>35</v>
      </c>
      <c r="C17" s="64">
        <v>26625</v>
      </c>
      <c r="D17" s="64">
        <v>187</v>
      </c>
      <c r="E17" s="41">
        <v>3356315.24</v>
      </c>
      <c r="F17" s="65">
        <f t="shared" si="2"/>
        <v>3356.31524</v>
      </c>
      <c r="G17" s="115">
        <f>F17*100/F24</f>
        <v>1.5635291223785155</v>
      </c>
      <c r="H17" s="41">
        <v>3389563.87</v>
      </c>
      <c r="I17" s="65">
        <f t="shared" si="3"/>
        <v>3389.56387</v>
      </c>
      <c r="J17" s="115">
        <f>I17*100/I24</f>
        <v>1.5830094017402552</v>
      </c>
      <c r="K17" s="138">
        <f t="shared" si="0"/>
        <v>-33.24863000000005</v>
      </c>
      <c r="L17" s="139">
        <f t="shared" si="1"/>
        <v>-0.9809117418991149</v>
      </c>
    </row>
    <row r="18" spans="1:12" s="113" customFormat="1" ht="21">
      <c r="A18" s="114" t="s">
        <v>25</v>
      </c>
      <c r="B18" s="64">
        <v>49</v>
      </c>
      <c r="C18" s="64">
        <v>32335</v>
      </c>
      <c r="D18" s="64">
        <v>236</v>
      </c>
      <c r="E18" s="41">
        <v>2589362.78</v>
      </c>
      <c r="F18" s="65">
        <f>E18*1000/1000000</f>
        <v>2589.36278</v>
      </c>
      <c r="G18" s="115">
        <f>F18*100/F24</f>
        <v>1.2062466798955969</v>
      </c>
      <c r="H18" s="41">
        <v>2530463.17</v>
      </c>
      <c r="I18" s="65">
        <f>H18*1000/1000000</f>
        <v>2530.46317</v>
      </c>
      <c r="J18" s="115">
        <f>I18*100/I24</f>
        <v>1.1817883192351382</v>
      </c>
      <c r="K18" s="138">
        <f t="shared" si="0"/>
        <v>58.89960999999994</v>
      </c>
      <c r="L18" s="139">
        <f t="shared" si="1"/>
        <v>2.3276217057132644</v>
      </c>
    </row>
    <row r="19" spans="1:12" s="113" customFormat="1" ht="21">
      <c r="A19" s="114" t="s">
        <v>50</v>
      </c>
      <c r="B19" s="64">
        <v>10</v>
      </c>
      <c r="C19" s="64">
        <v>13031</v>
      </c>
      <c r="D19" s="64">
        <v>49</v>
      </c>
      <c r="E19" s="41">
        <v>2214655.59</v>
      </c>
      <c r="F19" s="65">
        <f t="shared" si="2"/>
        <v>2214.65559</v>
      </c>
      <c r="G19" s="115">
        <f>F19*100/F24</f>
        <v>1.0316904889432774</v>
      </c>
      <c r="H19" s="41">
        <v>2199184.58</v>
      </c>
      <c r="I19" s="65">
        <f t="shared" si="3"/>
        <v>2199.18458</v>
      </c>
      <c r="J19" s="115">
        <f>I19*100/I24</f>
        <v>1.0270730984343996</v>
      </c>
      <c r="K19" s="138">
        <f>F19-I19</f>
        <v>15.471009999999751</v>
      </c>
      <c r="L19" s="139">
        <f>K19*100/I19</f>
        <v>0.7034884720772164</v>
      </c>
    </row>
    <row r="20" spans="1:12" s="113" customFormat="1" ht="21">
      <c r="A20" s="114" t="s">
        <v>51</v>
      </c>
      <c r="B20" s="64">
        <v>11</v>
      </c>
      <c r="C20" s="64">
        <v>15534</v>
      </c>
      <c r="D20" s="64">
        <v>86</v>
      </c>
      <c r="E20" s="41">
        <v>2245362.25</v>
      </c>
      <c r="F20" s="65">
        <f t="shared" si="2"/>
        <v>2245.36225</v>
      </c>
      <c r="G20" s="115">
        <f>F20*100/F24</f>
        <v>1.0459950919760295</v>
      </c>
      <c r="H20" s="41">
        <v>2204681.65</v>
      </c>
      <c r="I20" s="65">
        <f t="shared" si="3"/>
        <v>2204.68165</v>
      </c>
      <c r="J20" s="115">
        <f>I20*100/I24</f>
        <v>1.0296403648514871</v>
      </c>
      <c r="K20" s="138">
        <f>F20-I20</f>
        <v>40.68060000000014</v>
      </c>
      <c r="L20" s="139">
        <f>K20*100/I20</f>
        <v>1.8451915722163397</v>
      </c>
    </row>
    <row r="21" spans="1:12" s="113" customFormat="1" ht="21">
      <c r="A21" s="125" t="s">
        <v>52</v>
      </c>
      <c r="B21" s="126">
        <v>23</v>
      </c>
      <c r="C21" s="126">
        <v>11788</v>
      </c>
      <c r="D21" s="126">
        <v>101</v>
      </c>
      <c r="E21" s="41">
        <v>1106384.32</v>
      </c>
      <c r="F21" s="65">
        <f t="shared" si="2"/>
        <v>1106.38432</v>
      </c>
      <c r="G21" s="127">
        <f>F21*100/F24</f>
        <v>0.5154057295473087</v>
      </c>
      <c r="H21" s="41">
        <v>1022017.57</v>
      </c>
      <c r="I21" s="65">
        <f t="shared" si="3"/>
        <v>1022.01757</v>
      </c>
      <c r="J21" s="127">
        <f>I21*100/I24</f>
        <v>0.47730725370686977</v>
      </c>
      <c r="K21" s="138">
        <f t="shared" si="0"/>
        <v>84.36674999999991</v>
      </c>
      <c r="L21" s="139">
        <f>K21*100/I21</f>
        <v>8.254921683978479</v>
      </c>
    </row>
    <row r="22" spans="1:12" s="113" customFormat="1" ht="21">
      <c r="A22" s="125" t="s">
        <v>67</v>
      </c>
      <c r="B22" s="126">
        <v>1</v>
      </c>
      <c r="C22" s="126">
        <v>5948</v>
      </c>
      <c r="D22" s="126">
        <v>1</v>
      </c>
      <c r="E22" s="73">
        <v>30801</v>
      </c>
      <c r="F22" s="65">
        <f t="shared" si="2"/>
        <v>30.801</v>
      </c>
      <c r="G22" s="127">
        <f>F22*100/F24</f>
        <v>0.014348551031332998</v>
      </c>
      <c r="H22" s="73">
        <v>26220</v>
      </c>
      <c r="I22" s="65">
        <f t="shared" si="3"/>
        <v>26.22</v>
      </c>
      <c r="J22" s="127">
        <f>I22*100/I24</f>
        <v>0.012245382623112953</v>
      </c>
      <c r="K22" s="140">
        <f t="shared" si="0"/>
        <v>4.5809999999999995</v>
      </c>
      <c r="L22" s="141">
        <f>K22*100/I22</f>
        <v>17.471395881006863</v>
      </c>
    </row>
    <row r="23" spans="1:12" s="113" customFormat="1" ht="21">
      <c r="A23" s="120" t="s">
        <v>68</v>
      </c>
      <c r="B23" s="121">
        <v>0</v>
      </c>
      <c r="C23" s="121">
        <v>0</v>
      </c>
      <c r="D23" s="121">
        <v>0</v>
      </c>
      <c r="E23" s="78"/>
      <c r="F23" s="79">
        <v>0</v>
      </c>
      <c r="G23" s="122">
        <v>0</v>
      </c>
      <c r="H23" s="78"/>
      <c r="I23" s="79">
        <v>0</v>
      </c>
      <c r="J23" s="122">
        <v>0</v>
      </c>
      <c r="K23" s="142">
        <f>F23-I23</f>
        <v>0</v>
      </c>
      <c r="L23" s="143">
        <v>0</v>
      </c>
    </row>
    <row r="24" spans="1:12" s="113" customFormat="1" ht="24" thickBot="1">
      <c r="A24" s="130" t="s">
        <v>30</v>
      </c>
      <c r="B24" s="131">
        <f aca="true" t="shared" si="4" ref="B24:K24">SUM(B7:B22)</f>
        <v>638</v>
      </c>
      <c r="C24" s="131">
        <f t="shared" si="4"/>
        <v>1202484</v>
      </c>
      <c r="D24" s="131">
        <f t="shared" si="4"/>
        <v>4621</v>
      </c>
      <c r="E24" s="132">
        <f>SUM(E7:E22)</f>
        <v>214662790.22</v>
      </c>
      <c r="F24" s="133">
        <f>SUM(F7:F22)</f>
        <v>214662.79022</v>
      </c>
      <c r="G24" s="131">
        <f t="shared" si="4"/>
        <v>100</v>
      </c>
      <c r="H24" s="132">
        <f>SUM(H7:H22)</f>
        <v>214121524.87999997</v>
      </c>
      <c r="I24" s="133">
        <f>SUM(I7:I22)</f>
        <v>214121.52488</v>
      </c>
      <c r="J24" s="131">
        <f>SUM(J7:J22)</f>
        <v>99.99999999999999</v>
      </c>
      <c r="K24" s="144">
        <f t="shared" si="4"/>
        <v>541.26534</v>
      </c>
      <c r="L24" s="145">
        <f>K24*100/I24</f>
        <v>0.252784179593033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75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C6" sqref="C6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78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79</v>
      </c>
      <c r="F5" s="155" t="s">
        <v>79</v>
      </c>
      <c r="G5" s="156"/>
      <c r="H5" s="101" t="s">
        <v>77</v>
      </c>
      <c r="I5" s="155" t="s">
        <v>77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s="113" customFormat="1" ht="21">
      <c r="A7" s="108" t="s">
        <v>42</v>
      </c>
      <c r="B7" s="57">
        <v>33</v>
      </c>
      <c r="C7" s="57">
        <v>226544</v>
      </c>
      <c r="D7" s="58">
        <v>86</v>
      </c>
      <c r="E7" s="148">
        <v>39699598.81</v>
      </c>
      <c r="F7" s="109">
        <f>E7*1000/1000000</f>
        <v>39699.59881</v>
      </c>
      <c r="G7" s="110">
        <f>F7*100/F24</f>
        <v>18.20633892156879</v>
      </c>
      <c r="H7" s="148">
        <v>39118920.28</v>
      </c>
      <c r="I7" s="109">
        <f>H7*1000/1000000</f>
        <v>39118.92028</v>
      </c>
      <c r="J7" s="110">
        <f>I7*100/I24</f>
        <v>18.223428587650638</v>
      </c>
      <c r="K7" s="136">
        <f aca="true" t="shared" si="0" ref="K7:K22">F7-I7</f>
        <v>580.6785300000047</v>
      </c>
      <c r="L7" s="137">
        <f aca="true" t="shared" si="1" ref="L7:L18">K7*100/I7</f>
        <v>1.484393040103623</v>
      </c>
    </row>
    <row r="8" spans="1:12" s="113" customFormat="1" ht="21">
      <c r="A8" s="114" t="s">
        <v>43</v>
      </c>
      <c r="B8" s="64">
        <v>64</v>
      </c>
      <c r="C8" s="64">
        <v>224075</v>
      </c>
      <c r="D8" s="64">
        <v>1052</v>
      </c>
      <c r="E8" s="149">
        <v>35890546.56</v>
      </c>
      <c r="F8" s="65">
        <f>E8*1000/1000000</f>
        <v>35890.54656</v>
      </c>
      <c r="G8" s="115">
        <f>F8*100/F24</f>
        <v>16.459497686085175</v>
      </c>
      <c r="H8" s="149">
        <v>35370821.16</v>
      </c>
      <c r="I8" s="65">
        <f>H8*1000/1000000</f>
        <v>35370.82116</v>
      </c>
      <c r="J8" s="115">
        <f>I8*100/I24</f>
        <v>16.47738815085267</v>
      </c>
      <c r="K8" s="138">
        <f t="shared" si="0"/>
        <v>519.725400000003</v>
      </c>
      <c r="L8" s="139">
        <f t="shared" si="1"/>
        <v>1.469361985261874</v>
      </c>
    </row>
    <row r="9" spans="1:12" s="113" customFormat="1" ht="21">
      <c r="A9" s="114" t="s">
        <v>44</v>
      </c>
      <c r="B9" s="64">
        <v>101</v>
      </c>
      <c r="C9" s="64">
        <v>170657</v>
      </c>
      <c r="D9" s="64">
        <v>669</v>
      </c>
      <c r="E9" s="150">
        <v>31552590.32</v>
      </c>
      <c r="F9" s="65">
        <f>E9*1000/1000000</f>
        <v>31552.59032</v>
      </c>
      <c r="G9" s="115">
        <f>F9*100/F24</f>
        <v>14.470099709789247</v>
      </c>
      <c r="H9" s="150">
        <v>31099044.16</v>
      </c>
      <c r="I9" s="65">
        <f>H9*1000/1000000</f>
        <v>31099.04416</v>
      </c>
      <c r="J9" s="115">
        <f>I9*100/I24</f>
        <v>14.487393985761452</v>
      </c>
      <c r="K9" s="138">
        <f t="shared" si="0"/>
        <v>453.54615999999805</v>
      </c>
      <c r="L9" s="139">
        <f t="shared" si="1"/>
        <v>1.458392604179633</v>
      </c>
    </row>
    <row r="10" spans="1:12" s="113" customFormat="1" ht="21">
      <c r="A10" s="114" t="s">
        <v>17</v>
      </c>
      <c r="B10" s="64">
        <v>43</v>
      </c>
      <c r="C10" s="64">
        <v>87561</v>
      </c>
      <c r="D10" s="64">
        <v>315</v>
      </c>
      <c r="E10" s="151">
        <v>29207813.83</v>
      </c>
      <c r="F10" s="65">
        <f>E10*1000/1000000</f>
        <v>29207.81383</v>
      </c>
      <c r="G10" s="115">
        <f>F10*100/F24</f>
        <v>13.394779133463592</v>
      </c>
      <c r="H10" s="151">
        <v>28713770.88</v>
      </c>
      <c r="I10" s="65">
        <f>H10*1000/1000000</f>
        <v>28713.77088</v>
      </c>
      <c r="J10" s="115">
        <f>I10*100/I24</f>
        <v>13.376221771165982</v>
      </c>
      <c r="K10" s="138">
        <f t="shared" si="0"/>
        <v>494.0429499999991</v>
      </c>
      <c r="L10" s="139">
        <f t="shared" si="1"/>
        <v>1.7205784362656276</v>
      </c>
    </row>
    <row r="11" spans="1:12" s="113" customFormat="1" ht="21">
      <c r="A11" s="114" t="s">
        <v>18</v>
      </c>
      <c r="B11" s="64">
        <v>38</v>
      </c>
      <c r="C11" s="64">
        <v>74006</v>
      </c>
      <c r="D11" s="64">
        <v>285</v>
      </c>
      <c r="E11" s="148">
        <v>21801438.07</v>
      </c>
      <c r="F11" s="65">
        <f aca="true" t="shared" si="2" ref="F11:F22">E11*1000/1000000</f>
        <v>21801.43807</v>
      </c>
      <c r="G11" s="115">
        <f>F11*100/F24</f>
        <v>9.998196011492956</v>
      </c>
      <c r="H11" s="148">
        <v>21386527.53</v>
      </c>
      <c r="I11" s="65">
        <f aca="true" t="shared" si="3" ref="I11:I22">H11*1000/1000000</f>
        <v>21386.52753</v>
      </c>
      <c r="J11" s="115">
        <f>I11*100/I24</f>
        <v>9.962848012961043</v>
      </c>
      <c r="K11" s="138">
        <f t="shared" si="0"/>
        <v>414.91054000000076</v>
      </c>
      <c r="L11" s="139">
        <f t="shared" si="1"/>
        <v>1.9400556701782656</v>
      </c>
    </row>
    <row r="12" spans="1:15" s="113" customFormat="1" ht="21">
      <c r="A12" s="114" t="s">
        <v>19</v>
      </c>
      <c r="B12" s="64">
        <v>47</v>
      </c>
      <c r="C12" s="64">
        <v>65714</v>
      </c>
      <c r="D12" s="64">
        <v>546</v>
      </c>
      <c r="E12" s="148">
        <v>12656045.12</v>
      </c>
      <c r="F12" s="65">
        <f t="shared" si="2"/>
        <v>12656.04512</v>
      </c>
      <c r="G12" s="115">
        <f>F12*100/F24</f>
        <v>5.804095098395447</v>
      </c>
      <c r="H12" s="148">
        <v>12446992.71</v>
      </c>
      <c r="I12" s="65">
        <f t="shared" si="3"/>
        <v>12446.99271</v>
      </c>
      <c r="J12" s="115">
        <f>I12*100/I24</f>
        <v>5.7983932367801305</v>
      </c>
      <c r="K12" s="138">
        <f t="shared" si="0"/>
        <v>209.05241000000024</v>
      </c>
      <c r="L12" s="139">
        <f t="shared" si="1"/>
        <v>1.67954151553448</v>
      </c>
      <c r="O12" s="119" t="s">
        <v>45</v>
      </c>
    </row>
    <row r="13" spans="1:12" s="113" customFormat="1" ht="21">
      <c r="A13" s="114" t="s">
        <v>20</v>
      </c>
      <c r="B13" s="64">
        <v>45</v>
      </c>
      <c r="C13" s="64">
        <v>80187</v>
      </c>
      <c r="D13" s="64">
        <v>411</v>
      </c>
      <c r="E13" s="148">
        <v>10617435.44</v>
      </c>
      <c r="F13" s="65">
        <f t="shared" si="2"/>
        <v>10617.43544</v>
      </c>
      <c r="G13" s="115">
        <f>F13*100/F24</f>
        <v>4.8691834147659945</v>
      </c>
      <c r="H13" s="148">
        <v>10471860.46</v>
      </c>
      <c r="I13" s="65">
        <f t="shared" si="3"/>
        <v>10471.86046</v>
      </c>
      <c r="J13" s="115">
        <f>I13*100/I24</f>
        <v>4.8782839584204485</v>
      </c>
      <c r="K13" s="138">
        <f t="shared" si="0"/>
        <v>145.5749799999994</v>
      </c>
      <c r="L13" s="139">
        <f t="shared" si="1"/>
        <v>1.390153932589734</v>
      </c>
    </row>
    <row r="14" spans="1:12" s="113" customFormat="1" ht="21">
      <c r="A14" s="114" t="s">
        <v>46</v>
      </c>
      <c r="B14" s="64">
        <v>33</v>
      </c>
      <c r="C14" s="64">
        <v>83378</v>
      </c>
      <c r="D14" s="64">
        <v>353</v>
      </c>
      <c r="E14" s="148">
        <v>10412343.57</v>
      </c>
      <c r="F14" s="65">
        <f t="shared" si="2"/>
        <v>10412.34357</v>
      </c>
      <c r="G14" s="115">
        <f>F14*100/F24</f>
        <v>4.775127751555167</v>
      </c>
      <c r="H14" s="148">
        <v>10158234.01</v>
      </c>
      <c r="I14" s="65">
        <f t="shared" si="3"/>
        <v>10158.23401</v>
      </c>
      <c r="J14" s="115">
        <f>I14*100/I24</f>
        <v>4.732182042164458</v>
      </c>
      <c r="K14" s="138">
        <f t="shared" si="0"/>
        <v>254.10956000000078</v>
      </c>
      <c r="L14" s="139">
        <f t="shared" si="1"/>
        <v>2.5015131542534803</v>
      </c>
    </row>
    <row r="15" spans="1:12" s="113" customFormat="1" ht="21">
      <c r="A15" s="114" t="s">
        <v>47</v>
      </c>
      <c r="B15" s="64">
        <v>99</v>
      </c>
      <c r="C15" s="64">
        <v>84424</v>
      </c>
      <c r="D15" s="64">
        <v>248</v>
      </c>
      <c r="E15" s="148">
        <v>10273950.62</v>
      </c>
      <c r="F15" s="65">
        <f t="shared" si="2"/>
        <v>10273.95062</v>
      </c>
      <c r="G15" s="115">
        <f>F15*100/F24</f>
        <v>4.711660385949924</v>
      </c>
      <c r="H15" s="148">
        <v>10142670.47</v>
      </c>
      <c r="I15" s="65">
        <f t="shared" si="3"/>
        <v>10142.67047</v>
      </c>
      <c r="J15" s="115">
        <f>I15*100/I24</f>
        <v>4.724931814966697</v>
      </c>
      <c r="K15" s="138">
        <f t="shared" si="0"/>
        <v>131.2801500000005</v>
      </c>
      <c r="L15" s="139">
        <f t="shared" si="1"/>
        <v>1.2943351594464305</v>
      </c>
    </row>
    <row r="16" spans="1:12" s="113" customFormat="1" ht="21">
      <c r="A16" s="114" t="s">
        <v>48</v>
      </c>
      <c r="B16" s="64">
        <v>3</v>
      </c>
      <c r="C16" s="64">
        <v>9896</v>
      </c>
      <c r="D16" s="64">
        <v>13</v>
      </c>
      <c r="E16" s="148">
        <v>4243361.11</v>
      </c>
      <c r="F16" s="65">
        <f t="shared" si="2"/>
        <v>4243.361110000001</v>
      </c>
      <c r="G16" s="115">
        <f>F16*100/F24</f>
        <v>1.9460164044731902</v>
      </c>
      <c r="H16" s="148">
        <v>4211067.38</v>
      </c>
      <c r="I16" s="65">
        <f t="shared" si="3"/>
        <v>4211.06738</v>
      </c>
      <c r="J16" s="115">
        <f>I16*100/I24</f>
        <v>1.9617127755044235</v>
      </c>
      <c r="K16" s="138">
        <f t="shared" si="0"/>
        <v>32.29373000000032</v>
      </c>
      <c r="L16" s="139">
        <f t="shared" si="1"/>
        <v>0.7668775416269953</v>
      </c>
    </row>
    <row r="17" spans="1:12" s="113" customFormat="1" ht="21">
      <c r="A17" s="114" t="s">
        <v>49</v>
      </c>
      <c r="B17" s="64">
        <v>35</v>
      </c>
      <c r="C17" s="64">
        <v>26744</v>
      </c>
      <c r="D17" s="64">
        <v>187</v>
      </c>
      <c r="E17" s="148">
        <v>3367763.43</v>
      </c>
      <c r="F17" s="65">
        <f t="shared" si="2"/>
        <v>3367.76343</v>
      </c>
      <c r="G17" s="115">
        <f>F17*100/F24</f>
        <v>1.5444650387449341</v>
      </c>
      <c r="H17" s="148">
        <v>3356315.24</v>
      </c>
      <c r="I17" s="65">
        <f t="shared" si="3"/>
        <v>3356.31524</v>
      </c>
      <c r="J17" s="115">
        <f>I17*100/I24</f>
        <v>1.5635291223785155</v>
      </c>
      <c r="K17" s="138">
        <f t="shared" si="0"/>
        <v>11.448190000000068</v>
      </c>
      <c r="L17" s="139">
        <f t="shared" si="1"/>
        <v>0.3410940028386627</v>
      </c>
    </row>
    <row r="18" spans="1:12" s="113" customFormat="1" ht="21">
      <c r="A18" s="114" t="s">
        <v>25</v>
      </c>
      <c r="B18" s="64">
        <v>48</v>
      </c>
      <c r="C18" s="64">
        <v>32208</v>
      </c>
      <c r="D18" s="64">
        <v>233</v>
      </c>
      <c r="E18" s="148">
        <v>2610582.42</v>
      </c>
      <c r="F18" s="65">
        <f>E18*1000/1000000</f>
        <v>2610.58242</v>
      </c>
      <c r="G18" s="115">
        <f>F18*100/F24</f>
        <v>1.1972198648324133</v>
      </c>
      <c r="H18" s="148">
        <v>2589362.78</v>
      </c>
      <c r="I18" s="65">
        <f>H18*1000/1000000</f>
        <v>2589.36278</v>
      </c>
      <c r="J18" s="115">
        <f>I18*100/I24</f>
        <v>1.2062466798955969</v>
      </c>
      <c r="K18" s="138">
        <f t="shared" si="0"/>
        <v>21.219640000000254</v>
      </c>
      <c r="L18" s="139">
        <f t="shared" si="1"/>
        <v>0.8194927402177402</v>
      </c>
    </row>
    <row r="19" spans="1:12" s="113" customFormat="1" ht="21">
      <c r="A19" s="114" t="s">
        <v>50</v>
      </c>
      <c r="B19" s="64">
        <v>10</v>
      </c>
      <c r="C19" s="64">
        <v>13035</v>
      </c>
      <c r="D19" s="64">
        <v>49</v>
      </c>
      <c r="E19" s="148">
        <v>2267105.41</v>
      </c>
      <c r="F19" s="65">
        <f t="shared" si="2"/>
        <v>2267.10541</v>
      </c>
      <c r="G19" s="115">
        <f>F19*100/F24</f>
        <v>1.039700417702588</v>
      </c>
      <c r="H19" s="148">
        <v>2214655.59</v>
      </c>
      <c r="I19" s="65">
        <f t="shared" si="3"/>
        <v>2214.65559</v>
      </c>
      <c r="J19" s="115">
        <f>I19*100/I24</f>
        <v>1.0316904889432774</v>
      </c>
      <c r="K19" s="138">
        <f>F19-I19</f>
        <v>52.44982000000027</v>
      </c>
      <c r="L19" s="139">
        <f>K19*100/I19</f>
        <v>2.3683059450341113</v>
      </c>
    </row>
    <row r="20" spans="1:12" s="113" customFormat="1" ht="21">
      <c r="A20" s="114" t="s">
        <v>51</v>
      </c>
      <c r="B20" s="64">
        <v>11</v>
      </c>
      <c r="C20" s="64">
        <v>15571</v>
      </c>
      <c r="D20" s="64">
        <v>86</v>
      </c>
      <c r="E20" s="148">
        <v>2310932.21</v>
      </c>
      <c r="F20" s="65">
        <f t="shared" si="2"/>
        <v>2310.93221</v>
      </c>
      <c r="G20" s="115">
        <f>F20*100/F24</f>
        <v>1.0597995017882138</v>
      </c>
      <c r="H20" s="148">
        <v>2245362.25</v>
      </c>
      <c r="I20" s="65">
        <f t="shared" si="3"/>
        <v>2245.36225</v>
      </c>
      <c r="J20" s="115">
        <f>I20*100/I24</f>
        <v>1.0459950919760295</v>
      </c>
      <c r="K20" s="138">
        <f>F20-I20</f>
        <v>65.56995999999981</v>
      </c>
      <c r="L20" s="139">
        <f>K20*100/I20</f>
        <v>2.920239707423593</v>
      </c>
    </row>
    <row r="21" spans="1:12" s="113" customFormat="1" ht="21">
      <c r="A21" s="125" t="s">
        <v>52</v>
      </c>
      <c r="B21" s="126">
        <v>22</v>
      </c>
      <c r="C21" s="126">
        <v>11724</v>
      </c>
      <c r="D21" s="126">
        <v>103</v>
      </c>
      <c r="E21" s="148">
        <v>1106059.42</v>
      </c>
      <c r="F21" s="65">
        <f t="shared" si="2"/>
        <v>1106.05942</v>
      </c>
      <c r="G21" s="127">
        <f>F21*100/F24</f>
        <v>0.5072417170835838</v>
      </c>
      <c r="H21" s="148">
        <v>1106384.32</v>
      </c>
      <c r="I21" s="65">
        <f t="shared" si="3"/>
        <v>1106.38432</v>
      </c>
      <c r="J21" s="127">
        <f>I21*100/I24</f>
        <v>0.5154057295473087</v>
      </c>
      <c r="K21" s="138">
        <f t="shared" si="0"/>
        <v>-0.3248999999998432</v>
      </c>
      <c r="L21" s="139">
        <f>K21*100/I21</f>
        <v>-0.029365925937909463</v>
      </c>
    </row>
    <row r="22" spans="1:12" s="113" customFormat="1" ht="21">
      <c r="A22" s="125" t="s">
        <v>67</v>
      </c>
      <c r="B22" s="126">
        <v>1</v>
      </c>
      <c r="C22" s="126">
        <v>5852</v>
      </c>
      <c r="D22" s="126">
        <v>1</v>
      </c>
      <c r="E22" s="149">
        <v>36151</v>
      </c>
      <c r="F22" s="65">
        <f t="shared" si="2"/>
        <v>36.151</v>
      </c>
      <c r="G22" s="127">
        <f>F22*100/F24</f>
        <v>0.01657894230880348</v>
      </c>
      <c r="H22" s="149">
        <v>30801</v>
      </c>
      <c r="I22" s="65">
        <f t="shared" si="3"/>
        <v>30.801</v>
      </c>
      <c r="J22" s="127">
        <f>I22*100/I24</f>
        <v>0.014348551031332998</v>
      </c>
      <c r="K22" s="140">
        <f t="shared" si="0"/>
        <v>5.350000000000005</v>
      </c>
      <c r="L22" s="141">
        <f>K22*100/I22</f>
        <v>17.36956592318433</v>
      </c>
    </row>
    <row r="23" spans="1:12" s="113" customFormat="1" ht="21">
      <c r="A23" s="120" t="s">
        <v>68</v>
      </c>
      <c r="B23" s="121">
        <v>0</v>
      </c>
      <c r="C23" s="121">
        <v>0</v>
      </c>
      <c r="D23" s="121">
        <v>0</v>
      </c>
      <c r="E23" s="152"/>
      <c r="F23" s="79">
        <v>0</v>
      </c>
      <c r="G23" s="122">
        <v>0</v>
      </c>
      <c r="H23" s="152"/>
      <c r="I23" s="79">
        <v>0</v>
      </c>
      <c r="J23" s="122">
        <v>0</v>
      </c>
      <c r="K23" s="142">
        <f>F23-I23</f>
        <v>0</v>
      </c>
      <c r="L23" s="143">
        <v>0</v>
      </c>
    </row>
    <row r="24" spans="1:12" s="113" customFormat="1" ht="24" thickBot="1">
      <c r="A24" s="130" t="s">
        <v>30</v>
      </c>
      <c r="B24" s="131">
        <f aca="true" t="shared" si="4" ref="B24:K24">SUM(B7:B22)</f>
        <v>633</v>
      </c>
      <c r="C24" s="131">
        <f t="shared" si="4"/>
        <v>1211576</v>
      </c>
      <c r="D24" s="131">
        <f t="shared" si="4"/>
        <v>4637</v>
      </c>
      <c r="E24" s="153">
        <f>SUM(E7:E22)</f>
        <v>218053717.33999997</v>
      </c>
      <c r="F24" s="133">
        <f>SUM(F7:F22)</f>
        <v>218053.71733999997</v>
      </c>
      <c r="G24" s="131">
        <f t="shared" si="4"/>
        <v>100.00000000000003</v>
      </c>
      <c r="H24" s="153">
        <f>SUM(H7:H22)</f>
        <v>214662790.22</v>
      </c>
      <c r="I24" s="133">
        <f>SUM(I7:I22)</f>
        <v>214662.79022</v>
      </c>
      <c r="J24" s="131">
        <f>SUM(J7:J22)</f>
        <v>100</v>
      </c>
      <c r="K24" s="144">
        <f t="shared" si="4"/>
        <v>3390.927120000007</v>
      </c>
      <c r="L24" s="145">
        <f>K24*100/I24</f>
        <v>1.5796529601263314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80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984251968503937" right="0.1968503937007874" top="0.7874015748031497" bottom="0.1968503937007874" header="0.5118110236220472" footer="0.5118110236220472"/>
  <pageSetup horizontalDpi="1200" verticalDpi="12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7">
      <selection activeCell="A29" sqref="A29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81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82</v>
      </c>
      <c r="F5" s="155" t="s">
        <v>82</v>
      </c>
      <c r="G5" s="156"/>
      <c r="H5" s="101" t="s">
        <v>79</v>
      </c>
      <c r="I5" s="155" t="s">
        <v>79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s="113" customFormat="1" ht="21">
      <c r="A7" s="108" t="s">
        <v>42</v>
      </c>
      <c r="B7" s="57">
        <v>34</v>
      </c>
      <c r="C7" s="57">
        <v>227298</v>
      </c>
      <c r="D7" s="58">
        <v>86</v>
      </c>
      <c r="E7" s="148">
        <v>40617941.48</v>
      </c>
      <c r="F7" s="109">
        <f>E7*1000/1000000</f>
        <v>40617.94148</v>
      </c>
      <c r="G7" s="110">
        <f>F7*100/F24</f>
        <v>18.222393556774588</v>
      </c>
      <c r="H7" s="148">
        <v>39699598.81</v>
      </c>
      <c r="I7" s="109">
        <f>H7*1000/1000000</f>
        <v>39699.59881</v>
      </c>
      <c r="J7" s="110">
        <f>I7*100/I24</f>
        <v>18.20633892156879</v>
      </c>
      <c r="K7" s="136">
        <f aca="true" t="shared" si="0" ref="K7:K21">F7-I7</f>
        <v>918.3426699999982</v>
      </c>
      <c r="L7" s="137">
        <f aca="true" t="shared" si="1" ref="L7:L18">K7*100/I7</f>
        <v>2.3132290943168807</v>
      </c>
    </row>
    <row r="8" spans="1:12" s="113" customFormat="1" ht="21">
      <c r="A8" s="114" t="s">
        <v>43</v>
      </c>
      <c r="B8" s="64">
        <v>62</v>
      </c>
      <c r="C8" s="64">
        <v>225204</v>
      </c>
      <c r="D8" s="64">
        <v>1060</v>
      </c>
      <c r="E8" s="149">
        <v>36696356.86</v>
      </c>
      <c r="F8" s="65">
        <f>E8*1000/1000000</f>
        <v>36696.35686</v>
      </c>
      <c r="G8" s="115">
        <f>F8*100/F24</f>
        <v>16.463056285903264</v>
      </c>
      <c r="H8" s="149">
        <v>35890546.56</v>
      </c>
      <c r="I8" s="65">
        <f>H8*1000/1000000</f>
        <v>35890.54656</v>
      </c>
      <c r="J8" s="115">
        <f>I8*100/I24</f>
        <v>16.459497686085175</v>
      </c>
      <c r="K8" s="138">
        <f t="shared" si="0"/>
        <v>805.8102999999974</v>
      </c>
      <c r="L8" s="139">
        <f t="shared" si="1"/>
        <v>2.2451881546381145</v>
      </c>
    </row>
    <row r="9" spans="1:12" s="113" customFormat="1" ht="21">
      <c r="A9" s="114" t="s">
        <v>83</v>
      </c>
      <c r="B9" s="64">
        <v>101</v>
      </c>
      <c r="C9" s="64">
        <v>171219</v>
      </c>
      <c r="D9" s="64">
        <v>675</v>
      </c>
      <c r="E9" s="150">
        <v>32132612.7</v>
      </c>
      <c r="F9" s="65">
        <f>E9*1000/1000000</f>
        <v>32132.6127</v>
      </c>
      <c r="G9" s="115">
        <f>F9*100/F24</f>
        <v>14.415627510693172</v>
      </c>
      <c r="H9" s="150">
        <v>31552590.32</v>
      </c>
      <c r="I9" s="65">
        <f>H9*1000/1000000</f>
        <v>31552.59032</v>
      </c>
      <c r="J9" s="115">
        <f>I9*100/I24</f>
        <v>14.470099709789247</v>
      </c>
      <c r="K9" s="138">
        <f t="shared" si="0"/>
        <v>580.0223800000022</v>
      </c>
      <c r="L9" s="139">
        <f t="shared" si="1"/>
        <v>1.8382718316231166</v>
      </c>
    </row>
    <row r="10" spans="1:12" s="113" customFormat="1" ht="21">
      <c r="A10" s="114" t="s">
        <v>17</v>
      </c>
      <c r="B10" s="64">
        <v>43</v>
      </c>
      <c r="C10" s="64">
        <v>89137</v>
      </c>
      <c r="D10" s="64">
        <v>319</v>
      </c>
      <c r="E10" s="151">
        <v>29832800.58</v>
      </c>
      <c r="F10" s="65">
        <f>E10*1000/1000000</f>
        <v>29832.80058</v>
      </c>
      <c r="G10" s="115">
        <f>F10*100/F24</f>
        <v>13.383864697752111</v>
      </c>
      <c r="H10" s="151">
        <v>29207813.83</v>
      </c>
      <c r="I10" s="65">
        <f>H10*1000/1000000</f>
        <v>29207.81383</v>
      </c>
      <c r="J10" s="115">
        <f>I10*100/I24</f>
        <v>13.394779133463592</v>
      </c>
      <c r="K10" s="138">
        <f t="shared" si="0"/>
        <v>624.98675</v>
      </c>
      <c r="L10" s="139">
        <f t="shared" si="1"/>
        <v>2.1397929801855358</v>
      </c>
    </row>
    <row r="11" spans="1:12" s="113" customFormat="1" ht="21">
      <c r="A11" s="114" t="s">
        <v>18</v>
      </c>
      <c r="B11" s="64">
        <v>38</v>
      </c>
      <c r="C11" s="64">
        <v>74650</v>
      </c>
      <c r="D11" s="64">
        <v>287</v>
      </c>
      <c r="E11" s="148">
        <v>22383257.95</v>
      </c>
      <c r="F11" s="65">
        <f aca="true" t="shared" si="2" ref="F11:F22">E11*1000/1000000</f>
        <v>22383.25795</v>
      </c>
      <c r="G11" s="115">
        <f>F11*100/F24</f>
        <v>10.041782537121907</v>
      </c>
      <c r="H11" s="148">
        <v>21801438.07</v>
      </c>
      <c r="I11" s="65">
        <f aca="true" t="shared" si="3" ref="I11:I22">H11*1000/1000000</f>
        <v>21801.43807</v>
      </c>
      <c r="J11" s="115">
        <f>I11*100/I24</f>
        <v>9.998196011492956</v>
      </c>
      <c r="K11" s="138">
        <f t="shared" si="0"/>
        <v>581.8198799999991</v>
      </c>
      <c r="L11" s="139">
        <f t="shared" si="1"/>
        <v>2.6687224857915033</v>
      </c>
    </row>
    <row r="12" spans="1:15" s="113" customFormat="1" ht="21">
      <c r="A12" s="114" t="s">
        <v>19</v>
      </c>
      <c r="B12" s="64">
        <v>47</v>
      </c>
      <c r="C12" s="64">
        <v>65721</v>
      </c>
      <c r="D12" s="64">
        <v>544</v>
      </c>
      <c r="E12" s="148">
        <v>12869201.68</v>
      </c>
      <c r="F12" s="65">
        <f t="shared" si="2"/>
        <v>12869.20168</v>
      </c>
      <c r="G12" s="115">
        <f>F12*100/F24</f>
        <v>5.773499326398279</v>
      </c>
      <c r="H12" s="148">
        <v>12656045.12</v>
      </c>
      <c r="I12" s="65">
        <f t="shared" si="3"/>
        <v>12656.04512</v>
      </c>
      <c r="J12" s="115">
        <f>I12*100/I24</f>
        <v>5.804095098395447</v>
      </c>
      <c r="K12" s="138">
        <f t="shared" si="0"/>
        <v>213.15655999999944</v>
      </c>
      <c r="L12" s="139">
        <f t="shared" si="1"/>
        <v>1.6842272446007165</v>
      </c>
      <c r="O12" s="119" t="s">
        <v>45</v>
      </c>
    </row>
    <row r="13" spans="1:12" s="113" customFormat="1" ht="21">
      <c r="A13" s="114" t="s">
        <v>20</v>
      </c>
      <c r="B13" s="64">
        <v>45</v>
      </c>
      <c r="C13" s="64">
        <v>82412</v>
      </c>
      <c r="D13" s="64">
        <v>411</v>
      </c>
      <c r="E13" s="148">
        <v>10843403.06</v>
      </c>
      <c r="F13" s="65">
        <f t="shared" si="2"/>
        <v>10843.40306</v>
      </c>
      <c r="G13" s="115">
        <f>F13*100/F24</f>
        <v>4.864666963768886</v>
      </c>
      <c r="H13" s="148">
        <v>10617435.44</v>
      </c>
      <c r="I13" s="65">
        <f t="shared" si="3"/>
        <v>10617.43544</v>
      </c>
      <c r="J13" s="115">
        <f>I13*100/I24</f>
        <v>4.8691834147659945</v>
      </c>
      <c r="K13" s="138">
        <f t="shared" si="0"/>
        <v>225.96762000000126</v>
      </c>
      <c r="L13" s="139">
        <f t="shared" si="1"/>
        <v>2.128269310201723</v>
      </c>
    </row>
    <row r="14" spans="1:12" s="113" customFormat="1" ht="21">
      <c r="A14" s="114" t="s">
        <v>46</v>
      </c>
      <c r="B14" s="64">
        <v>33</v>
      </c>
      <c r="C14" s="64">
        <v>84232</v>
      </c>
      <c r="D14" s="64">
        <v>356</v>
      </c>
      <c r="E14" s="148">
        <v>10691614.76</v>
      </c>
      <c r="F14" s="65">
        <f t="shared" si="2"/>
        <v>10691.61476</v>
      </c>
      <c r="G14" s="115">
        <f>F14*100/F24</f>
        <v>4.796570304038463</v>
      </c>
      <c r="H14" s="148">
        <v>10412343.57</v>
      </c>
      <c r="I14" s="65">
        <f t="shared" si="3"/>
        <v>10412.34357</v>
      </c>
      <c r="J14" s="115">
        <f>I14*100/I24</f>
        <v>4.775127751555167</v>
      </c>
      <c r="K14" s="138">
        <f t="shared" si="0"/>
        <v>279.2711899999995</v>
      </c>
      <c r="L14" s="139">
        <f t="shared" si="1"/>
        <v>2.6821165487146854</v>
      </c>
    </row>
    <row r="15" spans="1:12" s="113" customFormat="1" ht="21">
      <c r="A15" s="114" t="s">
        <v>47</v>
      </c>
      <c r="B15" s="64">
        <v>99</v>
      </c>
      <c r="C15" s="64">
        <v>84622</v>
      </c>
      <c r="D15" s="64">
        <v>250</v>
      </c>
      <c r="E15" s="148">
        <v>10532461.8</v>
      </c>
      <c r="F15" s="65">
        <f t="shared" si="2"/>
        <v>10532.4618</v>
      </c>
      <c r="G15" s="115">
        <f>F15*100/F24</f>
        <v>4.725169642971638</v>
      </c>
      <c r="H15" s="148">
        <v>10273950.62</v>
      </c>
      <c r="I15" s="65">
        <f t="shared" si="3"/>
        <v>10273.95062</v>
      </c>
      <c r="J15" s="115">
        <f>I15*100/I24</f>
        <v>4.711660385949924</v>
      </c>
      <c r="K15" s="138">
        <f t="shared" si="0"/>
        <v>258.5111799999995</v>
      </c>
      <c r="L15" s="139">
        <f t="shared" si="1"/>
        <v>2.5161808690881124</v>
      </c>
    </row>
    <row r="16" spans="1:12" s="113" customFormat="1" ht="21">
      <c r="A16" s="114" t="s">
        <v>48</v>
      </c>
      <c r="B16" s="64">
        <v>3</v>
      </c>
      <c r="C16" s="64">
        <v>9947</v>
      </c>
      <c r="D16" s="64">
        <v>13</v>
      </c>
      <c r="E16" s="148">
        <v>4319269.81</v>
      </c>
      <c r="F16" s="65">
        <f t="shared" si="2"/>
        <v>4319.26981</v>
      </c>
      <c r="G16" s="115">
        <f>F16*100/F24</f>
        <v>1.9377504493788786</v>
      </c>
      <c r="H16" s="148">
        <v>4243361.11</v>
      </c>
      <c r="I16" s="65">
        <f t="shared" si="3"/>
        <v>4243.361110000001</v>
      </c>
      <c r="J16" s="115">
        <f>I16*100/I24</f>
        <v>1.9460164044731902</v>
      </c>
      <c r="K16" s="138">
        <f t="shared" si="0"/>
        <v>75.90869999999904</v>
      </c>
      <c r="L16" s="139">
        <f t="shared" si="1"/>
        <v>1.7888814558136683</v>
      </c>
    </row>
    <row r="17" spans="1:12" s="113" customFormat="1" ht="21">
      <c r="A17" s="114" t="s">
        <v>49</v>
      </c>
      <c r="B17" s="64">
        <v>35</v>
      </c>
      <c r="C17" s="64">
        <v>27052</v>
      </c>
      <c r="D17" s="64">
        <v>187</v>
      </c>
      <c r="E17" s="148">
        <v>3465362.8</v>
      </c>
      <c r="F17" s="65">
        <f t="shared" si="2"/>
        <v>3465.3628</v>
      </c>
      <c r="G17" s="115">
        <f>F17*100/F24</f>
        <v>1.5546628523678285</v>
      </c>
      <c r="H17" s="148">
        <v>3367763.43</v>
      </c>
      <c r="I17" s="65">
        <f t="shared" si="3"/>
        <v>3367.76343</v>
      </c>
      <c r="J17" s="115">
        <f>I17*100/I24</f>
        <v>1.5444650387449341</v>
      </c>
      <c r="K17" s="138">
        <f t="shared" si="0"/>
        <v>97.59936999999991</v>
      </c>
      <c r="L17" s="139">
        <f t="shared" si="1"/>
        <v>2.898047087588926</v>
      </c>
    </row>
    <row r="18" spans="1:12" s="113" customFormat="1" ht="21">
      <c r="A18" s="114" t="s">
        <v>25</v>
      </c>
      <c r="B18" s="64">
        <v>48</v>
      </c>
      <c r="C18" s="64">
        <v>32208</v>
      </c>
      <c r="D18" s="64">
        <v>233</v>
      </c>
      <c r="E18" s="148">
        <v>2679259.64</v>
      </c>
      <c r="F18" s="65">
        <f>E18*1000/1000000</f>
        <v>2679.25964</v>
      </c>
      <c r="G18" s="115">
        <f>F18*100/F24</f>
        <v>1.2019940406113907</v>
      </c>
      <c r="H18" s="148">
        <v>2610582.42</v>
      </c>
      <c r="I18" s="65">
        <f>H18*1000/1000000</f>
        <v>2610.58242</v>
      </c>
      <c r="J18" s="115">
        <f>I18*100/I24</f>
        <v>1.1972198648324133</v>
      </c>
      <c r="K18" s="138">
        <f t="shared" si="0"/>
        <v>68.67722000000003</v>
      </c>
      <c r="L18" s="139">
        <f t="shared" si="1"/>
        <v>2.6307240665475726</v>
      </c>
    </row>
    <row r="19" spans="1:12" s="113" customFormat="1" ht="21">
      <c r="A19" s="114" t="s">
        <v>50</v>
      </c>
      <c r="B19" s="64">
        <v>10</v>
      </c>
      <c r="C19" s="64">
        <v>13024</v>
      </c>
      <c r="D19" s="64">
        <v>49</v>
      </c>
      <c r="E19" s="148">
        <v>2297482.13</v>
      </c>
      <c r="F19" s="65">
        <f t="shared" si="2"/>
        <v>2297.48213</v>
      </c>
      <c r="G19" s="115">
        <f>F19*100/F24</f>
        <v>1.0307175114507245</v>
      </c>
      <c r="H19" s="148">
        <v>2267105.41</v>
      </c>
      <c r="I19" s="65">
        <f t="shared" si="3"/>
        <v>2267.10541</v>
      </c>
      <c r="J19" s="115">
        <f>I19*100/I24</f>
        <v>1.039700417702588</v>
      </c>
      <c r="K19" s="138">
        <f>F19-I19</f>
        <v>30.37671999999975</v>
      </c>
      <c r="L19" s="139">
        <f>K19*100/I19</f>
        <v>1.33989005831007</v>
      </c>
    </row>
    <row r="20" spans="1:12" s="113" customFormat="1" ht="21">
      <c r="A20" s="114" t="s">
        <v>51</v>
      </c>
      <c r="B20" s="64">
        <v>11</v>
      </c>
      <c r="C20" s="64">
        <v>15565</v>
      </c>
      <c r="D20" s="64">
        <v>86</v>
      </c>
      <c r="E20" s="148">
        <v>2366556.62</v>
      </c>
      <c r="F20" s="65">
        <f t="shared" si="2"/>
        <v>2366.55662</v>
      </c>
      <c r="G20" s="115">
        <f>F20*100/F24</f>
        <v>1.0617063428796452</v>
      </c>
      <c r="H20" s="148">
        <v>2310932.21</v>
      </c>
      <c r="I20" s="65">
        <f t="shared" si="3"/>
        <v>2310.93221</v>
      </c>
      <c r="J20" s="115">
        <f>I20*100/I24</f>
        <v>1.0597995017882138</v>
      </c>
      <c r="K20" s="138">
        <f>F20-I20</f>
        <v>55.6244099999999</v>
      </c>
      <c r="L20" s="139">
        <f>K20*100/I20</f>
        <v>2.407011757389452</v>
      </c>
    </row>
    <row r="21" spans="1:12" s="113" customFormat="1" ht="21">
      <c r="A21" s="125" t="s">
        <v>52</v>
      </c>
      <c r="B21" s="126">
        <v>22</v>
      </c>
      <c r="C21" s="126">
        <v>11541</v>
      </c>
      <c r="D21" s="126">
        <v>103</v>
      </c>
      <c r="E21" s="148">
        <v>1127870.69</v>
      </c>
      <c r="F21" s="65">
        <f t="shared" si="2"/>
        <v>1127.87069</v>
      </c>
      <c r="G21" s="127">
        <f>F21*100/F24</f>
        <v>0.5059956966172405</v>
      </c>
      <c r="H21" s="148">
        <v>1106059.42</v>
      </c>
      <c r="I21" s="65">
        <f t="shared" si="3"/>
        <v>1106.05942</v>
      </c>
      <c r="J21" s="127">
        <f>I21*100/I24</f>
        <v>0.5072417170835838</v>
      </c>
      <c r="K21" s="138">
        <f t="shared" si="0"/>
        <v>21.811269999999922</v>
      </c>
      <c r="L21" s="139">
        <f>K21*100/I21</f>
        <v>1.9719799502272601</v>
      </c>
    </row>
    <row r="22" spans="1:12" s="113" customFormat="1" ht="21">
      <c r="A22" s="125" t="s">
        <v>67</v>
      </c>
      <c r="B22" s="126">
        <v>1</v>
      </c>
      <c r="C22" s="126">
        <v>5897</v>
      </c>
      <c r="D22" s="126">
        <v>1</v>
      </c>
      <c r="E22" s="149">
        <v>45789</v>
      </c>
      <c r="F22" s="65">
        <f t="shared" si="2"/>
        <v>45.789</v>
      </c>
      <c r="G22" s="127">
        <f>F22*100/F24</f>
        <v>0.02054228127198414</v>
      </c>
      <c r="H22" s="149">
        <v>36151</v>
      </c>
      <c r="I22" s="65">
        <f t="shared" si="3"/>
        <v>36.151</v>
      </c>
      <c r="J22" s="127">
        <f>I22*100/I24</f>
        <v>0.01657894230880348</v>
      </c>
      <c r="K22" s="140">
        <f>F22-I22</f>
        <v>9.637999999999998</v>
      </c>
      <c r="L22" s="141">
        <f>K22*100/I22</f>
        <v>26.660396669525042</v>
      </c>
    </row>
    <row r="23" spans="1:12" s="113" customFormat="1" ht="21">
      <c r="A23" s="120" t="s">
        <v>68</v>
      </c>
      <c r="B23" s="121">
        <v>0</v>
      </c>
      <c r="C23" s="121">
        <v>0</v>
      </c>
      <c r="D23" s="121">
        <v>0</v>
      </c>
      <c r="E23" s="152"/>
      <c r="F23" s="79">
        <v>0</v>
      </c>
      <c r="G23" s="122">
        <v>0</v>
      </c>
      <c r="H23" s="152"/>
      <c r="I23" s="79">
        <v>0</v>
      </c>
      <c r="J23" s="122">
        <v>0</v>
      </c>
      <c r="K23" s="142">
        <f>F23-I23</f>
        <v>0</v>
      </c>
      <c r="L23" s="143">
        <v>0</v>
      </c>
    </row>
    <row r="24" spans="1:12" s="113" customFormat="1" ht="24" thickBot="1">
      <c r="A24" s="130" t="s">
        <v>30</v>
      </c>
      <c r="B24" s="131">
        <f aca="true" t="shared" si="4" ref="B24:K24">SUM(B7:B22)</f>
        <v>632</v>
      </c>
      <c r="C24" s="131">
        <f t="shared" si="4"/>
        <v>1219729</v>
      </c>
      <c r="D24" s="131">
        <f t="shared" si="4"/>
        <v>4660</v>
      </c>
      <c r="E24" s="153">
        <f>SUM(E7:E22)</f>
        <v>222901241.56</v>
      </c>
      <c r="F24" s="133">
        <f>SUM(F7:F22)</f>
        <v>222901.24156</v>
      </c>
      <c r="G24" s="131">
        <f t="shared" si="4"/>
        <v>100</v>
      </c>
      <c r="H24" s="153">
        <f>SUM(H7:H22)</f>
        <v>218053717.33999997</v>
      </c>
      <c r="I24" s="133">
        <f>SUM(I7:I22)</f>
        <v>218053.71733999997</v>
      </c>
      <c r="J24" s="131">
        <f>SUM(J7:J22)</f>
        <v>100.00000000000003</v>
      </c>
      <c r="K24" s="144">
        <f t="shared" si="4"/>
        <v>4847.524219999997</v>
      </c>
      <c r="L24" s="145">
        <f>K24*100/I24</f>
        <v>2.2230871728004074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84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scale="9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B1">
      <selection activeCell="A1" sqref="A1:IV16384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15.7109375" style="1" customWidth="1"/>
    <col min="6" max="6" width="10.57421875" style="1" bestFit="1" customWidth="1"/>
    <col min="7" max="7" width="15.7109375" style="1" customWidth="1"/>
    <col min="8" max="8" width="7.7109375" style="1" customWidth="1"/>
    <col min="9" max="9" width="11.140625" style="0" bestFit="1" customWidth="1"/>
    <col min="10" max="10" width="10.421875" style="0" bestFit="1" customWidth="1"/>
    <col min="11" max="16384" width="9.140625" style="1" customWidth="1"/>
  </cols>
  <sheetData>
    <row r="1" spans="1:10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6.2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26.25" customHeight="1" thickBot="1">
      <c r="A3" s="2"/>
      <c r="B3" s="2"/>
      <c r="C3" s="2"/>
      <c r="D3" s="2"/>
      <c r="E3" s="2"/>
      <c r="F3" s="2"/>
      <c r="I3" s="1"/>
      <c r="J3" s="1"/>
    </row>
    <row r="4" spans="1:10" ht="21.75" customHeight="1">
      <c r="A4" s="3"/>
      <c r="B4" s="4" t="s">
        <v>2</v>
      </c>
      <c r="C4" s="4" t="s">
        <v>2</v>
      </c>
      <c r="D4" s="4" t="s">
        <v>2</v>
      </c>
      <c r="E4" s="160" t="s">
        <v>4</v>
      </c>
      <c r="F4" s="161"/>
      <c r="G4" s="160" t="s">
        <v>4</v>
      </c>
      <c r="H4" s="162"/>
      <c r="I4" s="160" t="s">
        <v>4</v>
      </c>
      <c r="J4" s="163"/>
    </row>
    <row r="5" spans="1:10" ht="21">
      <c r="A5" s="7" t="s">
        <v>5</v>
      </c>
      <c r="B5" s="32" t="s">
        <v>6</v>
      </c>
      <c r="C5" s="32" t="s">
        <v>7</v>
      </c>
      <c r="D5" s="32" t="s">
        <v>8</v>
      </c>
      <c r="E5" s="155" t="s">
        <v>35</v>
      </c>
      <c r="F5" s="156"/>
      <c r="G5" s="155" t="s">
        <v>36</v>
      </c>
      <c r="H5" s="157"/>
      <c r="I5" s="158" t="s">
        <v>37</v>
      </c>
      <c r="J5" s="159"/>
    </row>
    <row r="6" spans="1:10" ht="21.75" thickBot="1">
      <c r="A6" s="11"/>
      <c r="B6" s="12" t="s">
        <v>10</v>
      </c>
      <c r="C6" s="13" t="s">
        <v>11</v>
      </c>
      <c r="D6" s="12" t="s">
        <v>11</v>
      </c>
      <c r="E6" s="12" t="s">
        <v>12</v>
      </c>
      <c r="F6" s="12" t="s">
        <v>13</v>
      </c>
      <c r="G6" s="33" t="s">
        <v>12</v>
      </c>
      <c r="H6" s="33" t="s">
        <v>13</v>
      </c>
      <c r="I6" s="49" t="s">
        <v>12</v>
      </c>
      <c r="J6" s="34" t="s">
        <v>13</v>
      </c>
    </row>
    <row r="7" spans="1:10" ht="21">
      <c r="A7" s="3" t="s">
        <v>14</v>
      </c>
      <c r="B7" s="15">
        <v>100</v>
      </c>
      <c r="C7" s="15">
        <v>176069</v>
      </c>
      <c r="D7" s="15">
        <v>600</v>
      </c>
      <c r="E7" s="37">
        <v>38820.95</v>
      </c>
      <c r="F7" s="16">
        <f>E7*100/E23</f>
        <v>18.752517603966083</v>
      </c>
      <c r="G7" s="16">
        <v>38743.86</v>
      </c>
      <c r="H7" s="50">
        <f>G7*100/G23</f>
        <v>18.894338744277825</v>
      </c>
      <c r="I7" s="43">
        <f>E7-G7</f>
        <v>77.08999999999651</v>
      </c>
      <c r="J7" s="44">
        <v>0.2</v>
      </c>
    </row>
    <row r="8" spans="1:10" ht="21">
      <c r="A8" s="18" t="s">
        <v>15</v>
      </c>
      <c r="B8" s="19">
        <v>69</v>
      </c>
      <c r="C8" s="19">
        <v>189020</v>
      </c>
      <c r="D8" s="19">
        <v>963</v>
      </c>
      <c r="E8" s="35">
        <v>35476.59</v>
      </c>
      <c r="F8" s="20">
        <f>E8*100/E23</f>
        <v>17.137019534650417</v>
      </c>
      <c r="G8" s="20">
        <v>35048.59</v>
      </c>
      <c r="H8" s="51">
        <f>G8*100/G23</f>
        <v>17.09225492682733</v>
      </c>
      <c r="I8" s="47">
        <f aca="true" t="shared" si="0" ref="I8:I22">E8-G8</f>
        <v>428</v>
      </c>
      <c r="J8" s="48">
        <v>1.22</v>
      </c>
    </row>
    <row r="9" spans="1:10" ht="21">
      <c r="A9" s="18" t="s">
        <v>16</v>
      </c>
      <c r="B9" s="19">
        <v>32</v>
      </c>
      <c r="C9" s="19">
        <v>203560</v>
      </c>
      <c r="D9" s="19">
        <v>84</v>
      </c>
      <c r="E9" s="35">
        <v>28916.55</v>
      </c>
      <c r="F9" s="20">
        <f>E9*100/E23</f>
        <v>13.968182461299003</v>
      </c>
      <c r="G9" s="20">
        <v>28885.96</v>
      </c>
      <c r="H9" s="51">
        <f>G9*100/G23</f>
        <v>14.086905981842271</v>
      </c>
      <c r="I9" s="47">
        <f t="shared" si="0"/>
        <v>30.590000000000146</v>
      </c>
      <c r="J9" s="48">
        <v>0.11</v>
      </c>
    </row>
    <row r="10" spans="1:10" ht="21">
      <c r="A10" s="18" t="s">
        <v>17</v>
      </c>
      <c r="B10" s="19">
        <v>47</v>
      </c>
      <c r="C10" s="19">
        <v>112731</v>
      </c>
      <c r="D10" s="19">
        <v>332</v>
      </c>
      <c r="E10" s="35">
        <v>28258.32</v>
      </c>
      <c r="F10" s="20">
        <f>E10*100/E23</f>
        <v>13.650223481354962</v>
      </c>
      <c r="G10" s="20">
        <v>27918.95</v>
      </c>
      <c r="H10" s="51">
        <f>G10*100/G23</f>
        <v>13.61532120662617</v>
      </c>
      <c r="I10" s="47">
        <f t="shared" si="0"/>
        <v>339.369999999999</v>
      </c>
      <c r="J10" s="48">
        <v>1.22</v>
      </c>
    </row>
    <row r="11" spans="1:10" ht="21">
      <c r="A11" s="18" t="s">
        <v>18</v>
      </c>
      <c r="B11" s="19">
        <v>59</v>
      </c>
      <c r="C11" s="19">
        <v>70633</v>
      </c>
      <c r="D11" s="19">
        <v>266</v>
      </c>
      <c r="E11" s="35">
        <v>19567.64</v>
      </c>
      <c r="F11" s="20">
        <f>E11*100/E23</f>
        <v>9.45217758885527</v>
      </c>
      <c r="G11" s="20">
        <v>19266.56</v>
      </c>
      <c r="H11" s="51">
        <f>G11*100/G23</f>
        <v>9.395783256416719</v>
      </c>
      <c r="I11" s="47">
        <f t="shared" si="0"/>
        <v>301.0799999999981</v>
      </c>
      <c r="J11" s="48">
        <v>1.56</v>
      </c>
    </row>
    <row r="12" spans="1:10" ht="21">
      <c r="A12" s="18" t="s">
        <v>19</v>
      </c>
      <c r="B12" s="19">
        <v>56</v>
      </c>
      <c r="C12" s="19">
        <v>64619</v>
      </c>
      <c r="D12" s="19">
        <v>519</v>
      </c>
      <c r="E12" s="35">
        <v>11927.52</v>
      </c>
      <c r="F12" s="20">
        <f>E12*100/E23</f>
        <v>5.761606265989307</v>
      </c>
      <c r="G12" s="20">
        <v>11780.97</v>
      </c>
      <c r="H12" s="51">
        <f>G12*100/G23</f>
        <v>5.745262292300631</v>
      </c>
      <c r="I12" s="47">
        <f t="shared" si="0"/>
        <v>146.5500000000011</v>
      </c>
      <c r="J12" s="48">
        <v>1.24</v>
      </c>
    </row>
    <row r="13" spans="1:10" ht="21">
      <c r="A13" s="18" t="s">
        <v>20</v>
      </c>
      <c r="B13" s="19">
        <v>65</v>
      </c>
      <c r="C13" s="19">
        <v>80525</v>
      </c>
      <c r="D13" s="19">
        <v>401</v>
      </c>
      <c r="E13" s="35">
        <v>9406.1</v>
      </c>
      <c r="F13" s="20">
        <f>E13*100/E23</f>
        <v>4.543630586955379</v>
      </c>
      <c r="G13" s="20">
        <v>9255.85</v>
      </c>
      <c r="H13" s="51">
        <f>G13*100/G23</f>
        <v>4.513829165865866</v>
      </c>
      <c r="I13" s="47">
        <f t="shared" si="0"/>
        <v>150.25</v>
      </c>
      <c r="J13" s="48">
        <v>1.62</v>
      </c>
    </row>
    <row r="14" spans="1:10" ht="21">
      <c r="A14" s="18" t="s">
        <v>21</v>
      </c>
      <c r="B14" s="19">
        <v>99</v>
      </c>
      <c r="C14" s="19">
        <v>84539</v>
      </c>
      <c r="D14" s="19">
        <v>233</v>
      </c>
      <c r="E14" s="35">
        <v>9190.16</v>
      </c>
      <c r="F14" s="20">
        <f>E14*100/E23</f>
        <v>4.439320448965441</v>
      </c>
      <c r="G14" s="20">
        <v>9120.75</v>
      </c>
      <c r="H14" s="51">
        <f>G14*100/G23</f>
        <v>4.44794452854909</v>
      </c>
      <c r="I14" s="47">
        <f t="shared" si="0"/>
        <v>69.40999999999985</v>
      </c>
      <c r="J14" s="48">
        <v>0.76</v>
      </c>
    </row>
    <row r="15" spans="1:10" ht="21">
      <c r="A15" s="18" t="s">
        <v>22</v>
      </c>
      <c r="B15" s="19">
        <v>33</v>
      </c>
      <c r="C15" s="19">
        <v>71541</v>
      </c>
      <c r="D15" s="19">
        <v>304</v>
      </c>
      <c r="E15" s="35">
        <v>9045.66</v>
      </c>
      <c r="F15" s="20">
        <f>E15*100/E23</f>
        <v>4.369519509169453</v>
      </c>
      <c r="G15" s="20">
        <v>8865.73</v>
      </c>
      <c r="H15" s="51">
        <f>G15*100/G23</f>
        <v>4.323578131742843</v>
      </c>
      <c r="I15" s="47">
        <f t="shared" si="0"/>
        <v>179.9300000000003</v>
      </c>
      <c r="J15" s="48">
        <v>2.03</v>
      </c>
    </row>
    <row r="16" spans="1:10" ht="21">
      <c r="A16" s="18" t="s">
        <v>23</v>
      </c>
      <c r="B16" s="19">
        <v>32</v>
      </c>
      <c r="C16" s="19">
        <v>33787</v>
      </c>
      <c r="D16" s="19">
        <v>373</v>
      </c>
      <c r="E16" s="35">
        <v>4436.88</v>
      </c>
      <c r="F16" s="20">
        <f>E16*100/E23</f>
        <v>2.143241479321991</v>
      </c>
      <c r="G16" s="20">
        <v>4390.47</v>
      </c>
      <c r="H16" s="51">
        <f>G16*100/G23</f>
        <v>2.141114164324088</v>
      </c>
      <c r="I16" s="47">
        <f t="shared" si="0"/>
        <v>46.409999999999854</v>
      </c>
      <c r="J16" s="48">
        <v>1.06</v>
      </c>
    </row>
    <row r="17" spans="1:10" ht="21">
      <c r="A17" s="18" t="s">
        <v>24</v>
      </c>
      <c r="B17" s="19">
        <v>3</v>
      </c>
      <c r="C17" s="19">
        <v>9958</v>
      </c>
      <c r="D17" s="19">
        <v>12</v>
      </c>
      <c r="E17" s="35">
        <v>4132.44</v>
      </c>
      <c r="F17" s="20">
        <f>E17*100/E23</f>
        <v>1.9961812847788012</v>
      </c>
      <c r="G17" s="20">
        <v>4060.57</v>
      </c>
      <c r="H17" s="51">
        <f>G17*100/G23</f>
        <v>1.9802308049547002</v>
      </c>
      <c r="I17" s="47">
        <f>E17-G17</f>
        <v>71.86999999999944</v>
      </c>
      <c r="J17" s="48">
        <v>1.77</v>
      </c>
    </row>
    <row r="18" spans="1:10" ht="21">
      <c r="A18" s="18" t="s">
        <v>25</v>
      </c>
      <c r="B18" s="19">
        <v>82</v>
      </c>
      <c r="C18" s="19">
        <v>30841</v>
      </c>
      <c r="D18" s="19">
        <v>196</v>
      </c>
      <c r="E18" s="35">
        <v>2403.59</v>
      </c>
      <c r="F18" s="20">
        <f>E18*100/E23</f>
        <v>1.1610577223822922</v>
      </c>
      <c r="G18" s="20">
        <v>2372.71</v>
      </c>
      <c r="H18" s="51">
        <f>G18*100/G23</f>
        <v>1.1571068675639298</v>
      </c>
      <c r="I18" s="47">
        <f t="shared" si="0"/>
        <v>30.88000000000011</v>
      </c>
      <c r="J18" s="48">
        <v>1.3</v>
      </c>
    </row>
    <row r="19" spans="1:10" ht="21">
      <c r="A19" s="18" t="s">
        <v>26</v>
      </c>
      <c r="B19" s="19">
        <v>25</v>
      </c>
      <c r="C19" s="19">
        <v>20463</v>
      </c>
      <c r="D19" s="19">
        <v>117</v>
      </c>
      <c r="E19" s="35">
        <v>2382.64</v>
      </c>
      <c r="F19" s="20">
        <f>E19*100/E23</f>
        <v>1.15093779374059</v>
      </c>
      <c r="G19" s="20">
        <v>2352.65</v>
      </c>
      <c r="H19" s="51">
        <f>G19*100/G23</f>
        <v>1.1473241449541998</v>
      </c>
      <c r="I19" s="47">
        <f t="shared" si="0"/>
        <v>29.98999999999978</v>
      </c>
      <c r="J19" s="48">
        <v>1.27</v>
      </c>
    </row>
    <row r="20" spans="1:10" ht="21">
      <c r="A20" s="18" t="s">
        <v>27</v>
      </c>
      <c r="B20" s="19">
        <v>8</v>
      </c>
      <c r="C20" s="19">
        <v>7719</v>
      </c>
      <c r="D20" s="19">
        <v>22</v>
      </c>
      <c r="E20" s="35">
        <v>1646.29</v>
      </c>
      <c r="F20" s="20">
        <f>E20*100/E23</f>
        <v>0.7952428316729324</v>
      </c>
      <c r="G20" s="20">
        <v>1625.09</v>
      </c>
      <c r="H20" s="51">
        <f>G20*100/G23</f>
        <v>0.792512696203694</v>
      </c>
      <c r="I20" s="47">
        <f t="shared" si="0"/>
        <v>21.200000000000045</v>
      </c>
      <c r="J20" s="48">
        <v>1.3</v>
      </c>
    </row>
    <row r="21" spans="1:10" ht="21">
      <c r="A21" s="18" t="s">
        <v>28</v>
      </c>
      <c r="B21" s="19">
        <v>11</v>
      </c>
      <c r="C21" s="19">
        <v>11985</v>
      </c>
      <c r="D21" s="19">
        <v>81</v>
      </c>
      <c r="E21" s="35">
        <v>1053.2</v>
      </c>
      <c r="F21" s="20">
        <f>E21*100/E23</f>
        <v>0.5087498255580319</v>
      </c>
      <c r="G21" s="20">
        <v>1021.75</v>
      </c>
      <c r="H21" s="51">
        <f>G21*100/G23</f>
        <v>0.4982800013206187</v>
      </c>
      <c r="I21" s="47">
        <f t="shared" si="0"/>
        <v>31.450000000000045</v>
      </c>
      <c r="J21" s="48">
        <v>3.08</v>
      </c>
    </row>
    <row r="22" spans="1:10" ht="21.75" thickBot="1">
      <c r="A22" s="22" t="s">
        <v>29</v>
      </c>
      <c r="B22" s="23">
        <v>18</v>
      </c>
      <c r="C22" s="45">
        <v>7307</v>
      </c>
      <c r="D22" s="45">
        <v>69</v>
      </c>
      <c r="E22" s="46">
        <v>352.76</v>
      </c>
      <c r="F22" s="36">
        <f>E22*100/E23</f>
        <v>0.1704012423697791</v>
      </c>
      <c r="G22" s="52">
        <v>344.93</v>
      </c>
      <c r="H22" s="53">
        <f>G22*100/G23</f>
        <v>0.16821308623001813</v>
      </c>
      <c r="I22" s="54">
        <f t="shared" si="0"/>
        <v>7.829999999999984</v>
      </c>
      <c r="J22" s="55">
        <v>2.27</v>
      </c>
    </row>
    <row r="23" spans="1:10" ht="24" thickBot="1">
      <c r="A23" s="26" t="s">
        <v>30</v>
      </c>
      <c r="B23" s="28">
        <f aca="true" t="shared" si="1" ref="B23:G23">SUM(B7:B22)</f>
        <v>739</v>
      </c>
      <c r="C23" s="28">
        <f t="shared" si="1"/>
        <v>1175297</v>
      </c>
      <c r="D23" s="28">
        <f t="shared" si="1"/>
        <v>4572</v>
      </c>
      <c r="E23" s="38">
        <v>207017.27</v>
      </c>
      <c r="F23" s="38">
        <f t="shared" si="1"/>
        <v>100.00000966102972</v>
      </c>
      <c r="G23" s="40">
        <f t="shared" si="1"/>
        <v>205055.39</v>
      </c>
      <c r="H23" s="39"/>
      <c r="I23" s="56">
        <v>1961.88</v>
      </c>
      <c r="J23" s="1"/>
    </row>
    <row r="24" spans="9:10" ht="26.25" customHeight="1">
      <c r="I24" s="1"/>
      <c r="J24" s="1"/>
    </row>
    <row r="25" spans="1:10" ht="21">
      <c r="A25" s="31" t="s">
        <v>31</v>
      </c>
      <c r="I25" s="1"/>
      <c r="J25" s="1"/>
    </row>
    <row r="26" spans="1:10" ht="21">
      <c r="A26" s="31" t="s">
        <v>32</v>
      </c>
      <c r="I26" s="1"/>
      <c r="J26" s="1"/>
    </row>
    <row r="27" spans="1:10" ht="21">
      <c r="A27" s="31" t="s">
        <v>38</v>
      </c>
      <c r="I27" s="1"/>
      <c r="J27" s="1"/>
    </row>
  </sheetData>
  <mergeCells count="8">
    <mergeCell ref="A1:J1"/>
    <mergeCell ref="A2:J2"/>
    <mergeCell ref="E5:F5"/>
    <mergeCell ref="G5:H5"/>
    <mergeCell ref="I5:J5"/>
    <mergeCell ref="E4:F4"/>
    <mergeCell ref="G4:H4"/>
    <mergeCell ref="I4:J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  <colBreaks count="1" manualBreakCount="1">
    <brk id="10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3" sqref="A3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1.421875" style="1" hidden="1" customWidth="1"/>
    <col min="9" max="9" width="15.7109375" style="1" customWidth="1"/>
    <col min="10" max="10" width="9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/>
      <c r="F4" s="160" t="s">
        <v>4</v>
      </c>
      <c r="G4" s="161"/>
      <c r="H4" s="42"/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9"/>
      <c r="F5" s="155" t="s">
        <v>41</v>
      </c>
      <c r="G5" s="156"/>
      <c r="H5" s="9"/>
      <c r="I5" s="155" t="s">
        <v>35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ht="21">
      <c r="A7" s="3" t="s">
        <v>42</v>
      </c>
      <c r="B7" s="57">
        <v>33</v>
      </c>
      <c r="C7" s="57">
        <v>221625</v>
      </c>
      <c r="D7" s="58">
        <v>86</v>
      </c>
      <c r="E7" s="61">
        <v>38558706246.84</v>
      </c>
      <c r="F7" s="15">
        <f aca="true" t="shared" si="0" ref="F7:F21">E7/1000000</f>
        <v>38558.706246839996</v>
      </c>
      <c r="G7" s="60">
        <f>F7*100/F22</f>
        <v>18.656408553527953</v>
      </c>
      <c r="H7" s="87">
        <v>28916546713.86</v>
      </c>
      <c r="I7" s="88">
        <f aca="true" t="shared" si="1" ref="I7:I21">H7/1000000</f>
        <v>28916.54671386</v>
      </c>
      <c r="J7" s="60">
        <f>I7*100/I22</f>
        <v>13.992023746108751</v>
      </c>
      <c r="K7" s="62">
        <f aca="true" t="shared" si="2" ref="K7:K21">F7-I7</f>
        <v>9642.159532979997</v>
      </c>
      <c r="L7" s="63">
        <f aca="true" t="shared" si="3" ref="L7:L21">K7*100/I7</f>
        <v>33.3447822397078</v>
      </c>
    </row>
    <row r="8" spans="1:12" ht="21">
      <c r="A8" s="18" t="s">
        <v>43</v>
      </c>
      <c r="B8" s="64">
        <v>66</v>
      </c>
      <c r="C8" s="64">
        <v>187053</v>
      </c>
      <c r="D8" s="64">
        <v>974</v>
      </c>
      <c r="E8" s="41">
        <v>34682550282.12</v>
      </c>
      <c r="F8" s="65">
        <f t="shared" si="0"/>
        <v>34682.550282120006</v>
      </c>
      <c r="G8" s="66">
        <f>F8*100/F22</f>
        <v>16.780952752908686</v>
      </c>
      <c r="H8" s="89">
        <v>35476587864.17</v>
      </c>
      <c r="I8" s="35">
        <f t="shared" si="1"/>
        <v>35476.58786417</v>
      </c>
      <c r="J8" s="66">
        <f>I8*100/I22</f>
        <v>17.166270396611907</v>
      </c>
      <c r="K8" s="67">
        <f t="shared" si="2"/>
        <v>-794.0375820499903</v>
      </c>
      <c r="L8" s="68">
        <f t="shared" si="3"/>
        <v>-2.23820167004262</v>
      </c>
    </row>
    <row r="9" spans="1:12" ht="21">
      <c r="A9" s="18" t="s">
        <v>44</v>
      </c>
      <c r="B9" s="64">
        <v>100</v>
      </c>
      <c r="C9" s="64">
        <v>161631</v>
      </c>
      <c r="D9" s="64">
        <v>620</v>
      </c>
      <c r="E9" s="41">
        <v>29991916189.5</v>
      </c>
      <c r="F9" s="65">
        <f t="shared" si="0"/>
        <v>29991.9161895</v>
      </c>
      <c r="G9" s="66">
        <f>F9*100/F22</f>
        <v>14.511416388103983</v>
      </c>
      <c r="H9" s="89">
        <v>38820948839.17</v>
      </c>
      <c r="I9" s="35">
        <f t="shared" si="1"/>
        <v>38820.94883917</v>
      </c>
      <c r="J9" s="66">
        <f>I9*100/I22</f>
        <v>18.78452649893309</v>
      </c>
      <c r="K9" s="67">
        <f t="shared" si="2"/>
        <v>-8829.03264967</v>
      </c>
      <c r="L9" s="68">
        <f t="shared" si="3"/>
        <v>-22.742959442458506</v>
      </c>
    </row>
    <row r="10" spans="1:12" ht="21">
      <c r="A10" s="18" t="s">
        <v>17</v>
      </c>
      <c r="B10" s="64">
        <v>45</v>
      </c>
      <c r="C10" s="64">
        <v>111898</v>
      </c>
      <c r="D10" s="64">
        <v>328</v>
      </c>
      <c r="E10" s="41">
        <v>28335056784.59</v>
      </c>
      <c r="F10" s="65">
        <f t="shared" si="0"/>
        <v>28335.05678459</v>
      </c>
      <c r="G10" s="66">
        <f>F10*100/F22</f>
        <v>13.709754481299486</v>
      </c>
      <c r="H10" s="89">
        <v>28258320572.97</v>
      </c>
      <c r="I10" s="35">
        <f t="shared" si="1"/>
        <v>28258.320572970002</v>
      </c>
      <c r="J10" s="66">
        <f>I10*100/I22</f>
        <v>13.673523896013307</v>
      </c>
      <c r="K10" s="67">
        <f t="shared" si="2"/>
        <v>76.73621161999836</v>
      </c>
      <c r="L10" s="68">
        <f t="shared" si="3"/>
        <v>0.27155262614367476</v>
      </c>
    </row>
    <row r="11" spans="1:12" ht="21">
      <c r="A11" s="18" t="s">
        <v>18</v>
      </c>
      <c r="B11" s="64">
        <v>37</v>
      </c>
      <c r="C11" s="64">
        <v>72597</v>
      </c>
      <c r="D11" s="64">
        <v>269</v>
      </c>
      <c r="E11" s="41">
        <v>20607601320.25</v>
      </c>
      <c r="F11" s="65">
        <f t="shared" si="0"/>
        <v>20607.60132025</v>
      </c>
      <c r="G11" s="66">
        <f>F11*100/F22</f>
        <v>9.970869537935133</v>
      </c>
      <c r="H11" s="89">
        <v>19567636012.64</v>
      </c>
      <c r="I11" s="35">
        <f t="shared" si="1"/>
        <v>19567.63601264</v>
      </c>
      <c r="J11" s="66">
        <f>I11*100/I22</f>
        <v>9.468309976752545</v>
      </c>
      <c r="K11" s="67">
        <f t="shared" si="2"/>
        <v>1039.9653076100003</v>
      </c>
      <c r="L11" s="68">
        <f t="shared" si="3"/>
        <v>5.314721241432637</v>
      </c>
    </row>
    <row r="12" spans="1:12" ht="21">
      <c r="A12" s="18" t="s">
        <v>19</v>
      </c>
      <c r="B12" s="64">
        <v>55</v>
      </c>
      <c r="C12" s="64">
        <v>63882</v>
      </c>
      <c r="D12" s="64">
        <v>511</v>
      </c>
      <c r="E12" s="41">
        <v>12143634747.99</v>
      </c>
      <c r="F12" s="65">
        <f t="shared" si="0"/>
        <v>12143.63474799</v>
      </c>
      <c r="G12" s="66">
        <f>F12*100/F22</f>
        <v>5.875627925194895</v>
      </c>
      <c r="H12" s="89">
        <v>11927519483.67</v>
      </c>
      <c r="I12" s="35">
        <f t="shared" si="1"/>
        <v>11927.51948367</v>
      </c>
      <c r="J12" s="66">
        <f>I12*100/I22</f>
        <v>5.77144074287727</v>
      </c>
      <c r="K12" s="67">
        <f t="shared" si="2"/>
        <v>216.11526432000028</v>
      </c>
      <c r="L12" s="68">
        <f t="shared" si="3"/>
        <v>1.8119045172458892</v>
      </c>
    </row>
    <row r="13" spans="1:12" ht="21">
      <c r="A13" s="18" t="s">
        <v>20</v>
      </c>
      <c r="B13" s="19">
        <v>67</v>
      </c>
      <c r="C13" s="19">
        <v>81970</v>
      </c>
      <c r="D13" s="19">
        <v>405</v>
      </c>
      <c r="E13" s="41">
        <v>9945082132.29</v>
      </c>
      <c r="F13" s="65">
        <f t="shared" si="0"/>
        <v>9945.082132290001</v>
      </c>
      <c r="G13" s="66">
        <f>F13*100/F22</f>
        <v>4.811870869593783</v>
      </c>
      <c r="H13" s="89">
        <v>9406102260.21</v>
      </c>
      <c r="I13" s="35">
        <f t="shared" si="1"/>
        <v>9406.102260209998</v>
      </c>
      <c r="J13" s="66">
        <f>I13*100/I22</f>
        <v>4.551387393713346</v>
      </c>
      <c r="K13" s="67">
        <f t="shared" si="2"/>
        <v>538.9798720800027</v>
      </c>
      <c r="L13" s="68">
        <f t="shared" si="3"/>
        <v>5.730108573877758</v>
      </c>
    </row>
    <row r="14" spans="1:12" ht="21">
      <c r="A14" s="18" t="s">
        <v>46</v>
      </c>
      <c r="B14" s="19">
        <v>33</v>
      </c>
      <c r="C14" s="19">
        <v>71164</v>
      </c>
      <c r="D14" s="19">
        <v>317</v>
      </c>
      <c r="E14" s="41">
        <v>9501326181.27</v>
      </c>
      <c r="F14" s="65">
        <f t="shared" si="0"/>
        <v>9501.32618127</v>
      </c>
      <c r="G14" s="66">
        <f>F14*100/F22</f>
        <v>4.597162101428955</v>
      </c>
      <c r="H14" s="89">
        <v>9045656525.98</v>
      </c>
      <c r="I14" s="35">
        <f t="shared" si="1"/>
        <v>9045.656525979999</v>
      </c>
      <c r="J14" s="66">
        <f>I14*100/I22</f>
        <v>4.3769763437897256</v>
      </c>
      <c r="K14" s="67">
        <f t="shared" si="2"/>
        <v>455.6696552900012</v>
      </c>
      <c r="L14" s="68">
        <f t="shared" si="3"/>
        <v>5.037441494503732</v>
      </c>
    </row>
    <row r="15" spans="1:12" ht="21">
      <c r="A15" s="18" t="s">
        <v>47</v>
      </c>
      <c r="B15" s="19">
        <v>98</v>
      </c>
      <c r="C15" s="19">
        <v>84651</v>
      </c>
      <c r="D15" s="19">
        <v>231</v>
      </c>
      <c r="E15" s="41">
        <v>9500708034.01</v>
      </c>
      <c r="F15" s="65">
        <f t="shared" si="0"/>
        <v>9500.70803401</v>
      </c>
      <c r="G15" s="66">
        <f>F15*100/F22</f>
        <v>4.596863014427566</v>
      </c>
      <c r="H15" s="89">
        <v>9190158440.36</v>
      </c>
      <c r="I15" s="35">
        <f t="shared" si="1"/>
        <v>9190.15844036</v>
      </c>
      <c r="J15" s="66">
        <f>I15*100/I22</f>
        <v>4.446897356052025</v>
      </c>
      <c r="K15" s="67">
        <f t="shared" si="2"/>
        <v>310.5495936499992</v>
      </c>
      <c r="L15" s="68">
        <f t="shared" si="3"/>
        <v>3.379153859700315</v>
      </c>
    </row>
    <row r="16" spans="1:12" ht="21">
      <c r="A16" s="18" t="s">
        <v>48</v>
      </c>
      <c r="B16" s="19">
        <v>3</v>
      </c>
      <c r="C16" s="19">
        <v>9951</v>
      </c>
      <c r="D16" s="19">
        <v>12</v>
      </c>
      <c r="E16" s="41">
        <v>4055266656.56</v>
      </c>
      <c r="F16" s="65">
        <f t="shared" si="0"/>
        <v>4055.26665656</v>
      </c>
      <c r="G16" s="66">
        <f>F16*100/F22</f>
        <v>1.962117480134152</v>
      </c>
      <c r="H16" s="89">
        <v>4132437203.87</v>
      </c>
      <c r="I16" s="35">
        <f t="shared" si="1"/>
        <v>4132.43720387</v>
      </c>
      <c r="J16" s="66">
        <f>I16*100/I22</f>
        <v>1.9995872971283262</v>
      </c>
      <c r="K16" s="67">
        <f t="shared" si="2"/>
        <v>-77.17054731000053</v>
      </c>
      <c r="L16" s="68">
        <f t="shared" si="3"/>
        <v>-1.8674342404460693</v>
      </c>
    </row>
    <row r="17" spans="1:12" ht="21">
      <c r="A17" s="18" t="s">
        <v>49</v>
      </c>
      <c r="B17" s="19">
        <v>33</v>
      </c>
      <c r="C17" s="19">
        <v>25438</v>
      </c>
      <c r="D17" s="19">
        <v>173</v>
      </c>
      <c r="E17" s="41">
        <v>2690145341.96</v>
      </c>
      <c r="F17" s="65">
        <f t="shared" si="0"/>
        <v>2690.14534196</v>
      </c>
      <c r="G17" s="66">
        <f>F17*100/F22</f>
        <v>1.3016113727127199</v>
      </c>
      <c r="H17" s="89">
        <v>2382636481.3</v>
      </c>
      <c r="I17" s="35">
        <f t="shared" si="1"/>
        <v>2382.6364813</v>
      </c>
      <c r="J17" s="66">
        <f>I17*100/I22</f>
        <v>1.1529006749867334</v>
      </c>
      <c r="K17" s="67">
        <f t="shared" si="2"/>
        <v>307.5088606600002</v>
      </c>
      <c r="L17" s="68">
        <f t="shared" si="3"/>
        <v>12.90624327602921</v>
      </c>
    </row>
    <row r="18" spans="1:12" ht="21">
      <c r="A18" s="18" t="s">
        <v>25</v>
      </c>
      <c r="B18" s="19">
        <v>87</v>
      </c>
      <c r="C18" s="19">
        <v>31450</v>
      </c>
      <c r="D18" s="19">
        <v>207</v>
      </c>
      <c r="E18" s="41">
        <v>2436540793.29</v>
      </c>
      <c r="F18" s="65">
        <f t="shared" si="0"/>
        <v>2436.54079329</v>
      </c>
      <c r="G18" s="66">
        <f>F18*100/F22</f>
        <v>1.178906268430121</v>
      </c>
      <c r="H18" s="89">
        <v>2403585877.06</v>
      </c>
      <c r="I18" s="35">
        <f t="shared" si="1"/>
        <v>2403.58587706</v>
      </c>
      <c r="J18" s="66">
        <f>I18*100/I22</f>
        <v>1.1630375853806725</v>
      </c>
      <c r="K18" s="67">
        <f t="shared" si="2"/>
        <v>32.95491622999998</v>
      </c>
      <c r="L18" s="68">
        <f t="shared" si="3"/>
        <v>1.371072968289759</v>
      </c>
    </row>
    <row r="19" spans="1:12" ht="21">
      <c r="A19" s="18" t="s">
        <v>50</v>
      </c>
      <c r="B19" s="19">
        <v>8</v>
      </c>
      <c r="C19" s="19">
        <v>7719</v>
      </c>
      <c r="D19" s="19">
        <v>23</v>
      </c>
      <c r="E19" s="41">
        <v>1708182233.94</v>
      </c>
      <c r="F19" s="65">
        <f t="shared" si="0"/>
        <v>1708.18223394</v>
      </c>
      <c r="G19" s="66">
        <f>F19*100/F22</f>
        <v>0.8264941628552288</v>
      </c>
      <c r="H19" s="89">
        <v>1646287593.25</v>
      </c>
      <c r="I19" s="35">
        <f t="shared" si="1"/>
        <v>1646.28759325</v>
      </c>
      <c r="J19" s="66">
        <f>I19*100/I22</f>
        <v>0.7965991003565225</v>
      </c>
      <c r="K19" s="67">
        <f t="shared" si="2"/>
        <v>61.89464068999996</v>
      </c>
      <c r="L19" s="68">
        <f t="shared" si="3"/>
        <v>3.759649343393966</v>
      </c>
    </row>
    <row r="20" spans="1:12" ht="21">
      <c r="A20" s="18" t="s">
        <v>51</v>
      </c>
      <c r="B20" s="19">
        <v>10</v>
      </c>
      <c r="C20" s="19">
        <v>15150</v>
      </c>
      <c r="D20" s="19">
        <v>84</v>
      </c>
      <c r="E20" s="41">
        <v>1542878926.78</v>
      </c>
      <c r="F20" s="65">
        <f t="shared" si="0"/>
        <v>1542.87892678</v>
      </c>
      <c r="G20" s="66">
        <f>F20*100/F22</f>
        <v>0.7465131071143085</v>
      </c>
      <c r="H20" s="89">
        <v>1053198773.76</v>
      </c>
      <c r="I20" s="35">
        <f t="shared" si="1"/>
        <v>1053.19877376</v>
      </c>
      <c r="J20" s="66">
        <f>I20*100/I22</f>
        <v>0.5096176385667532</v>
      </c>
      <c r="K20" s="67">
        <f t="shared" si="2"/>
        <v>489.68015302000003</v>
      </c>
      <c r="L20" s="68">
        <f t="shared" si="3"/>
        <v>46.494561636433026</v>
      </c>
    </row>
    <row r="21" spans="1:12" ht="21.75" thickBot="1">
      <c r="A21" s="22" t="s">
        <v>56</v>
      </c>
      <c r="B21" s="23">
        <v>24</v>
      </c>
      <c r="C21" s="23">
        <v>10895</v>
      </c>
      <c r="D21" s="23">
        <v>369</v>
      </c>
      <c r="E21" s="90">
        <v>978480116.33</v>
      </c>
      <c r="F21" s="91">
        <f t="shared" si="0"/>
        <v>978.48011633</v>
      </c>
      <c r="G21" s="92">
        <f>F21*100/F22</f>
        <v>0.4734319843330347</v>
      </c>
      <c r="H21" s="93">
        <v>4436883068.72</v>
      </c>
      <c r="I21" s="94">
        <f t="shared" si="1"/>
        <v>4436.883068720001</v>
      </c>
      <c r="J21" s="92">
        <f>I21*100/I22</f>
        <v>2.1469013527290266</v>
      </c>
      <c r="K21" s="95">
        <f t="shared" si="2"/>
        <v>-3458.402952390001</v>
      </c>
      <c r="L21" s="96">
        <f t="shared" si="3"/>
        <v>-77.94667785526558</v>
      </c>
    </row>
    <row r="22" spans="1:12" ht="24" thickBot="1">
      <c r="A22" s="26" t="s">
        <v>30</v>
      </c>
      <c r="B22" s="28">
        <f>SUM(B7:B21)</f>
        <v>699</v>
      </c>
      <c r="C22" s="28">
        <f>SUM(C7:C21)</f>
        <v>1157074</v>
      </c>
      <c r="D22" s="28">
        <f>SUM(D7:D21)</f>
        <v>4609</v>
      </c>
      <c r="E22" s="84">
        <f>SUM(E7:E21)</f>
        <v>206678075987.71997</v>
      </c>
      <c r="F22" s="97">
        <f>SUM(F7:F21)</f>
        <v>206678.07598772</v>
      </c>
      <c r="G22" s="85"/>
      <c r="H22" s="98">
        <f>SUM(H7:H21)</f>
        <v>206664505710.99002</v>
      </c>
      <c r="I22" s="99">
        <f>SUM(I7:I21)</f>
        <v>206664.50571099</v>
      </c>
      <c r="J22" s="100"/>
      <c r="K22" s="40">
        <f>SUM(K7:K21)</f>
        <v>13.570276730007208</v>
      </c>
      <c r="L22" s="86"/>
    </row>
    <row r="23" ht="26.25" customHeight="1"/>
    <row r="24" ht="21">
      <c r="A24" s="31" t="s">
        <v>31</v>
      </c>
    </row>
    <row r="25" ht="21">
      <c r="A25" s="31" t="s">
        <v>32</v>
      </c>
    </row>
    <row r="26" ht="21">
      <c r="A26" s="31" t="s">
        <v>57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C3" sqref="C3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39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/>
      <c r="F4" s="160" t="s">
        <v>4</v>
      </c>
      <c r="G4" s="161"/>
      <c r="H4" s="42"/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9"/>
      <c r="F5" s="155" t="s">
        <v>40</v>
      </c>
      <c r="G5" s="156"/>
      <c r="H5" s="9"/>
      <c r="I5" s="155" t="s">
        <v>41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ht="21">
      <c r="A7" s="3" t="s">
        <v>42</v>
      </c>
      <c r="B7" s="57">
        <v>33</v>
      </c>
      <c r="C7" s="57">
        <v>223092</v>
      </c>
      <c r="D7" s="58">
        <v>86</v>
      </c>
      <c r="E7" s="41">
        <v>38955498587.93</v>
      </c>
      <c r="F7" s="59">
        <f>E7/1000000</f>
        <v>38955.49858793</v>
      </c>
      <c r="G7" s="60">
        <f>F7*100/F23</f>
        <v>18.646370334573994</v>
      </c>
      <c r="H7" s="61">
        <v>38558706246.84</v>
      </c>
      <c r="I7" s="15">
        <f aca="true" t="shared" si="0" ref="I7:I21">H7/1000000</f>
        <v>38558.706246839996</v>
      </c>
      <c r="J7" s="60">
        <f>I7*100/I23</f>
        <v>18.656408553527953</v>
      </c>
      <c r="K7" s="62">
        <f aca="true" t="shared" si="1" ref="K7:K22">F7-I7</f>
        <v>396.7923410900039</v>
      </c>
      <c r="L7" s="63">
        <f aca="true" t="shared" si="2" ref="L7:L20">K7*100/I7</f>
        <v>1.0290603075473317</v>
      </c>
    </row>
    <row r="8" spans="1:12" ht="21">
      <c r="A8" s="18" t="s">
        <v>43</v>
      </c>
      <c r="B8" s="64">
        <v>63</v>
      </c>
      <c r="C8" s="64">
        <v>185644</v>
      </c>
      <c r="D8" s="64">
        <v>980</v>
      </c>
      <c r="E8" s="41">
        <v>33767344133.34</v>
      </c>
      <c r="F8" s="65">
        <f aca="true" t="shared" si="3" ref="F8:F21">E8/1000000</f>
        <v>33767.34413334</v>
      </c>
      <c r="G8" s="66">
        <f>F8*100/F23</f>
        <v>16.163017462195945</v>
      </c>
      <c r="H8" s="41">
        <v>34682550282.12</v>
      </c>
      <c r="I8" s="65">
        <f t="shared" si="0"/>
        <v>34682.550282120006</v>
      </c>
      <c r="J8" s="66">
        <f>I8*100/I23</f>
        <v>16.780952752908686</v>
      </c>
      <c r="K8" s="67">
        <f t="shared" si="1"/>
        <v>-915.2061487800092</v>
      </c>
      <c r="L8" s="68">
        <f t="shared" si="2"/>
        <v>-2.6388086842962872</v>
      </c>
    </row>
    <row r="9" spans="1:12" ht="21">
      <c r="A9" s="18" t="s">
        <v>44</v>
      </c>
      <c r="B9" s="64">
        <v>100</v>
      </c>
      <c r="C9" s="64">
        <v>161008</v>
      </c>
      <c r="D9" s="64">
        <v>622</v>
      </c>
      <c r="E9" s="69">
        <v>30217443048.62</v>
      </c>
      <c r="F9" s="65">
        <f t="shared" si="3"/>
        <v>30217.44304862</v>
      </c>
      <c r="G9" s="66">
        <f>F9*100/F23</f>
        <v>14.463828062081214</v>
      </c>
      <c r="H9" s="41">
        <v>29991916189.5</v>
      </c>
      <c r="I9" s="65">
        <f t="shared" si="0"/>
        <v>29991.9161895</v>
      </c>
      <c r="J9" s="66">
        <f>I9*100/I23</f>
        <v>14.511416388103983</v>
      </c>
      <c r="K9" s="67">
        <f t="shared" si="1"/>
        <v>225.52685912000015</v>
      </c>
      <c r="L9" s="68">
        <f t="shared" si="2"/>
        <v>0.7519588201535313</v>
      </c>
    </row>
    <row r="10" spans="1:12" ht="21">
      <c r="A10" s="18" t="s">
        <v>17</v>
      </c>
      <c r="B10" s="64">
        <v>45</v>
      </c>
      <c r="C10" s="64">
        <v>111985</v>
      </c>
      <c r="D10" s="64">
        <v>332</v>
      </c>
      <c r="E10" s="41">
        <v>28998338086.57</v>
      </c>
      <c r="F10" s="65">
        <f t="shared" si="3"/>
        <v>28998.33808657</v>
      </c>
      <c r="G10" s="66">
        <f>F10*100/F23</f>
        <v>13.880293428381407</v>
      </c>
      <c r="H10" s="41">
        <v>28335056784.59</v>
      </c>
      <c r="I10" s="65">
        <f t="shared" si="0"/>
        <v>28335.05678459</v>
      </c>
      <c r="J10" s="66">
        <f>I10*100/I23</f>
        <v>13.709754481299486</v>
      </c>
      <c r="K10" s="67">
        <f t="shared" si="1"/>
        <v>663.2813019799978</v>
      </c>
      <c r="L10" s="68">
        <f t="shared" si="2"/>
        <v>2.340850441989313</v>
      </c>
    </row>
    <row r="11" spans="1:12" ht="21">
      <c r="A11" s="18" t="s">
        <v>18</v>
      </c>
      <c r="B11" s="64">
        <v>37</v>
      </c>
      <c r="C11" s="64">
        <v>72666</v>
      </c>
      <c r="D11" s="64">
        <v>271</v>
      </c>
      <c r="E11" s="41">
        <v>20680332857.1</v>
      </c>
      <c r="F11" s="65">
        <f t="shared" si="3"/>
        <v>20680.3328571</v>
      </c>
      <c r="G11" s="66">
        <f>F11*100/F23</f>
        <v>9.898811697284344</v>
      </c>
      <c r="H11" s="41">
        <v>20607601320.25</v>
      </c>
      <c r="I11" s="65">
        <f t="shared" si="0"/>
        <v>20607.60132025</v>
      </c>
      <c r="J11" s="66">
        <f>I11*100/I23</f>
        <v>9.970869537935133</v>
      </c>
      <c r="K11" s="67">
        <f t="shared" si="1"/>
        <v>72.73153684999852</v>
      </c>
      <c r="L11" s="68">
        <f t="shared" si="2"/>
        <v>0.3529354810379075</v>
      </c>
    </row>
    <row r="12" spans="1:15" ht="21">
      <c r="A12" s="18" t="s">
        <v>19</v>
      </c>
      <c r="B12" s="64">
        <v>55</v>
      </c>
      <c r="C12" s="64">
        <v>65659</v>
      </c>
      <c r="D12" s="64">
        <v>515</v>
      </c>
      <c r="E12" s="41">
        <v>12309091964.36</v>
      </c>
      <c r="F12" s="65">
        <f t="shared" si="3"/>
        <v>12309.091964360001</v>
      </c>
      <c r="G12" s="66">
        <f>F12*100/F23</f>
        <v>5.891848277380284</v>
      </c>
      <c r="H12" s="41">
        <v>12143634747.99</v>
      </c>
      <c r="I12" s="65">
        <f t="shared" si="0"/>
        <v>12143.63474799</v>
      </c>
      <c r="J12" s="66">
        <f>I12*100/I23</f>
        <v>5.875627925194895</v>
      </c>
      <c r="K12" s="67">
        <f t="shared" si="1"/>
        <v>165.45721637000133</v>
      </c>
      <c r="L12" s="68">
        <f t="shared" si="2"/>
        <v>1.3625015887223355</v>
      </c>
      <c r="O12" s="70" t="s">
        <v>45</v>
      </c>
    </row>
    <row r="13" spans="1:12" ht="21">
      <c r="A13" s="18" t="s">
        <v>20</v>
      </c>
      <c r="B13" s="19">
        <v>45</v>
      </c>
      <c r="C13" s="19">
        <v>82051</v>
      </c>
      <c r="D13" s="19">
        <v>361</v>
      </c>
      <c r="E13" s="41">
        <v>9925179855.43</v>
      </c>
      <c r="F13" s="65">
        <f t="shared" si="3"/>
        <v>9925.17985543</v>
      </c>
      <c r="G13" s="66">
        <f>F13*100/F23</f>
        <v>4.750769106545158</v>
      </c>
      <c r="H13" s="41">
        <v>9945082132.29</v>
      </c>
      <c r="I13" s="65">
        <f t="shared" si="0"/>
        <v>9945.082132290001</v>
      </c>
      <c r="J13" s="66">
        <f>I13*100/I23</f>
        <v>4.811870869593783</v>
      </c>
      <c r="K13" s="67">
        <f t="shared" si="1"/>
        <v>-19.90227686000071</v>
      </c>
      <c r="L13" s="68">
        <f t="shared" si="2"/>
        <v>-0.2001217948254181</v>
      </c>
    </row>
    <row r="14" spans="1:12" ht="21">
      <c r="A14" s="18" t="s">
        <v>46</v>
      </c>
      <c r="B14" s="19">
        <v>33</v>
      </c>
      <c r="C14" s="19">
        <v>75934</v>
      </c>
      <c r="D14" s="19">
        <v>319</v>
      </c>
      <c r="E14" s="41">
        <v>9634433183.52</v>
      </c>
      <c r="F14" s="65">
        <f t="shared" si="3"/>
        <v>9634.433183520001</v>
      </c>
      <c r="G14" s="66">
        <f>F14*100/F23</f>
        <v>4.6116008167146045</v>
      </c>
      <c r="H14" s="41">
        <v>9501326181.27</v>
      </c>
      <c r="I14" s="65">
        <f t="shared" si="0"/>
        <v>9501.32618127</v>
      </c>
      <c r="J14" s="66">
        <f>I14*100/I23</f>
        <v>4.597162101428955</v>
      </c>
      <c r="K14" s="67">
        <f t="shared" si="1"/>
        <v>133.10700225000073</v>
      </c>
      <c r="L14" s="68">
        <f t="shared" si="2"/>
        <v>1.4009307722999245</v>
      </c>
    </row>
    <row r="15" spans="1:12" ht="21">
      <c r="A15" s="18" t="s">
        <v>47</v>
      </c>
      <c r="B15" s="19">
        <v>97</v>
      </c>
      <c r="C15" s="19">
        <v>84632</v>
      </c>
      <c r="D15" s="19">
        <v>232</v>
      </c>
      <c r="E15" s="41">
        <v>9583201636.52</v>
      </c>
      <c r="F15" s="65">
        <f t="shared" si="3"/>
        <v>9583.20163652</v>
      </c>
      <c r="G15" s="66">
        <f>F15*100/F23</f>
        <v>4.587078414671184</v>
      </c>
      <c r="H15" s="41">
        <v>9500708034.01</v>
      </c>
      <c r="I15" s="65">
        <f t="shared" si="0"/>
        <v>9500.70803401</v>
      </c>
      <c r="J15" s="66">
        <f>I15*100/I23</f>
        <v>4.596863014427566</v>
      </c>
      <c r="K15" s="67">
        <f t="shared" si="1"/>
        <v>82.49360250999962</v>
      </c>
      <c r="L15" s="68">
        <f t="shared" si="2"/>
        <v>0.8682889971431027</v>
      </c>
    </row>
    <row r="16" spans="1:12" ht="21">
      <c r="A16" s="18" t="s">
        <v>48</v>
      </c>
      <c r="B16" s="19">
        <v>3</v>
      </c>
      <c r="C16" s="19">
        <v>9895</v>
      </c>
      <c r="D16" s="19">
        <v>12</v>
      </c>
      <c r="E16" s="41">
        <v>4061006177</v>
      </c>
      <c r="F16" s="65">
        <f t="shared" si="3"/>
        <v>4061.006177</v>
      </c>
      <c r="G16" s="66">
        <f>F16*100/F23</f>
        <v>1.9438340632815472</v>
      </c>
      <c r="H16" s="41">
        <v>4055266656.56</v>
      </c>
      <c r="I16" s="65">
        <f t="shared" si="0"/>
        <v>4055.26665656</v>
      </c>
      <c r="J16" s="66">
        <f>I16*100/I23</f>
        <v>1.962117480134152</v>
      </c>
      <c r="K16" s="67">
        <f t="shared" si="1"/>
        <v>5.739520440000433</v>
      </c>
      <c r="L16" s="68">
        <f t="shared" si="2"/>
        <v>0.14153250392833974</v>
      </c>
    </row>
    <row r="17" spans="1:12" ht="21">
      <c r="A17" s="18" t="s">
        <v>49</v>
      </c>
      <c r="B17" s="19">
        <v>35</v>
      </c>
      <c r="C17" s="19">
        <v>27528</v>
      </c>
      <c r="D17" s="19">
        <v>176</v>
      </c>
      <c r="E17" s="41">
        <v>3315918981.36</v>
      </c>
      <c r="F17" s="65">
        <f t="shared" si="3"/>
        <v>3315.91898136</v>
      </c>
      <c r="G17" s="66">
        <f>F17*100/F23</f>
        <v>1.5871919386763882</v>
      </c>
      <c r="H17" s="41">
        <v>2690145341.96</v>
      </c>
      <c r="I17" s="65">
        <f t="shared" si="0"/>
        <v>2690.14534196</v>
      </c>
      <c r="J17" s="66">
        <f>I17*100/I23</f>
        <v>1.3016113727127199</v>
      </c>
      <c r="K17" s="67">
        <f t="shared" si="1"/>
        <v>625.7736393999999</v>
      </c>
      <c r="L17" s="68">
        <f t="shared" si="2"/>
        <v>23.26170373174226</v>
      </c>
    </row>
    <row r="18" spans="1:12" ht="21">
      <c r="A18" s="18" t="s">
        <v>25</v>
      </c>
      <c r="B18" s="19">
        <v>87</v>
      </c>
      <c r="C18" s="19">
        <v>31452</v>
      </c>
      <c r="D18" s="19">
        <v>209</v>
      </c>
      <c r="E18" s="41">
        <v>2465512338.07</v>
      </c>
      <c r="F18" s="65">
        <f t="shared" si="3"/>
        <v>2465.51233807</v>
      </c>
      <c r="G18" s="66">
        <f>F18*100/F23</f>
        <v>1.1801377927777024</v>
      </c>
      <c r="H18" s="41">
        <v>2436540793.29</v>
      </c>
      <c r="I18" s="65">
        <f t="shared" si="0"/>
        <v>2436.54079329</v>
      </c>
      <c r="J18" s="66">
        <f>I18*100/I23</f>
        <v>1.178906268430121</v>
      </c>
      <c r="K18" s="67">
        <f t="shared" si="1"/>
        <v>28.971544780000386</v>
      </c>
      <c r="L18" s="68">
        <f t="shared" si="2"/>
        <v>1.1890441095747402</v>
      </c>
    </row>
    <row r="19" spans="1:12" ht="21">
      <c r="A19" s="18" t="s">
        <v>50</v>
      </c>
      <c r="B19" s="19">
        <v>9</v>
      </c>
      <c r="C19" s="19">
        <v>9544</v>
      </c>
      <c r="D19" s="19">
        <v>29</v>
      </c>
      <c r="E19" s="41">
        <v>1879174416.88</v>
      </c>
      <c r="F19" s="65">
        <f t="shared" si="3"/>
        <v>1879.17441688</v>
      </c>
      <c r="G19" s="66">
        <f>F19*100/F23</f>
        <v>0.8994823162463224</v>
      </c>
      <c r="H19" s="41">
        <v>1708182233.94</v>
      </c>
      <c r="I19" s="65">
        <f t="shared" si="0"/>
        <v>1708.18223394</v>
      </c>
      <c r="J19" s="66">
        <f>I19*100/I23</f>
        <v>0.8264941628552288</v>
      </c>
      <c r="K19" s="67">
        <f t="shared" si="1"/>
        <v>170.99218294000002</v>
      </c>
      <c r="L19" s="68">
        <f t="shared" si="2"/>
        <v>10.010183898564428</v>
      </c>
    </row>
    <row r="20" spans="1:12" ht="21">
      <c r="A20" s="18" t="s">
        <v>51</v>
      </c>
      <c r="B20" s="19">
        <v>11</v>
      </c>
      <c r="C20" s="19">
        <v>15917</v>
      </c>
      <c r="D20" s="19">
        <v>88</v>
      </c>
      <c r="E20" s="41">
        <v>2129089588.5</v>
      </c>
      <c r="F20" s="65">
        <f t="shared" si="3"/>
        <v>2129.0895885</v>
      </c>
      <c r="G20" s="66">
        <f>F20*100/F23</f>
        <v>1.0191062720721373</v>
      </c>
      <c r="H20" s="41">
        <v>1542878926.78</v>
      </c>
      <c r="I20" s="65">
        <f t="shared" si="0"/>
        <v>1542.87892678</v>
      </c>
      <c r="J20" s="66">
        <f>I20*100/I23</f>
        <v>0.7465131071143085</v>
      </c>
      <c r="K20" s="67">
        <f t="shared" si="1"/>
        <v>586.21066172</v>
      </c>
      <c r="L20" s="68">
        <f t="shared" si="2"/>
        <v>37.99459902815745</v>
      </c>
    </row>
    <row r="21" spans="1:12" ht="21">
      <c r="A21" s="71" t="s">
        <v>52</v>
      </c>
      <c r="B21" s="72">
        <v>24</v>
      </c>
      <c r="C21" s="72">
        <v>10916</v>
      </c>
      <c r="D21" s="72">
        <v>96</v>
      </c>
      <c r="E21" s="73">
        <v>991543516.06</v>
      </c>
      <c r="F21" s="74">
        <f t="shared" si="3"/>
        <v>991.5435160599999</v>
      </c>
      <c r="G21" s="75">
        <f>F21*100/F23</f>
        <v>0.4746104728082962</v>
      </c>
      <c r="H21" s="73">
        <v>978480116.33</v>
      </c>
      <c r="I21" s="74">
        <f t="shared" si="0"/>
        <v>978.48011633</v>
      </c>
      <c r="J21" s="75">
        <f>I21*100/I23</f>
        <v>0.4734319843330347</v>
      </c>
      <c r="K21" s="67">
        <f t="shared" si="1"/>
        <v>13.063399729999901</v>
      </c>
      <c r="L21" s="68">
        <f>K21*100/I21</f>
        <v>1.3350705356177281</v>
      </c>
    </row>
    <row r="22" spans="1:12" ht="21">
      <c r="A22" s="76" t="s">
        <v>53</v>
      </c>
      <c r="B22" s="77">
        <v>1</v>
      </c>
      <c r="C22" s="77">
        <v>4998</v>
      </c>
      <c r="D22" s="77">
        <v>1</v>
      </c>
      <c r="E22" s="78">
        <v>4219178</v>
      </c>
      <c r="F22" s="79">
        <f>E22/1000000</f>
        <v>4.219178</v>
      </c>
      <c r="G22" s="80">
        <f>F22*100/F23</f>
        <v>0.002019544309461441</v>
      </c>
      <c r="H22" s="78"/>
      <c r="I22" s="79">
        <v>0</v>
      </c>
      <c r="J22" s="81">
        <v>0</v>
      </c>
      <c r="K22" s="82">
        <f t="shared" si="1"/>
        <v>4.219178</v>
      </c>
      <c r="L22" s="83">
        <v>100</v>
      </c>
    </row>
    <row r="23" spans="1:12" ht="24" thickBot="1">
      <c r="A23" s="26" t="s">
        <v>30</v>
      </c>
      <c r="B23" s="28">
        <f>SUM(B7:B22)</f>
        <v>678</v>
      </c>
      <c r="C23" s="28">
        <f>SUM(C7:C22)</f>
        <v>1172921</v>
      </c>
      <c r="D23" s="28">
        <f>SUM(D7:D22)</f>
        <v>4329</v>
      </c>
      <c r="E23" s="84">
        <f>SUM(E7:E21)</f>
        <v>208913108371.25995</v>
      </c>
      <c r="F23" s="40">
        <f>SUM(F7:F22)</f>
        <v>208917.32754926002</v>
      </c>
      <c r="G23" s="85"/>
      <c r="H23" s="84">
        <f>SUM(H7:H21)</f>
        <v>206678075987.71997</v>
      </c>
      <c r="I23" s="40">
        <f>SUM(I7:I21)</f>
        <v>206678.07598772</v>
      </c>
      <c r="J23" s="85"/>
      <c r="K23" s="40">
        <f>SUM(K7:K21)</f>
        <v>2235.032383539993</v>
      </c>
      <c r="L23" s="86"/>
    </row>
    <row r="24" ht="26.25" customHeight="1"/>
    <row r="25" ht="21">
      <c r="A25" s="31" t="s">
        <v>31</v>
      </c>
    </row>
    <row r="26" ht="21">
      <c r="A26" s="31" t="s">
        <v>32</v>
      </c>
    </row>
    <row r="27" ht="21">
      <c r="A27" s="31" t="s">
        <v>54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3" sqref="A3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58</v>
      </c>
      <c r="F5" s="155" t="s">
        <v>58</v>
      </c>
      <c r="G5" s="156"/>
      <c r="H5" s="101" t="s">
        <v>40</v>
      </c>
      <c r="I5" s="155" t="s">
        <v>40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ht="21">
      <c r="A7" s="3" t="s">
        <v>42</v>
      </c>
      <c r="B7" s="57">
        <v>33</v>
      </c>
      <c r="C7" s="57">
        <v>223700</v>
      </c>
      <c r="D7" s="58">
        <v>85</v>
      </c>
      <c r="E7" s="41">
        <v>38859982934.21</v>
      </c>
      <c r="F7" s="59">
        <f>E7/1000000</f>
        <v>38859.98293421</v>
      </c>
      <c r="G7" s="60">
        <f>F7*100/F23</f>
        <v>18.647740641549955</v>
      </c>
      <c r="H7" s="41">
        <v>38955498587.93</v>
      </c>
      <c r="I7" s="59">
        <f>H7/1000000</f>
        <v>38955.49858793</v>
      </c>
      <c r="J7" s="60">
        <f>I7*100/I23</f>
        <v>18.646370334573994</v>
      </c>
      <c r="K7" s="62">
        <f aca="true" t="shared" si="0" ref="K7:K22">F7-I7</f>
        <v>-95.51565372000186</v>
      </c>
      <c r="L7" s="63">
        <f aca="true" t="shared" si="1" ref="L7:L20">K7*100/I7</f>
        <v>-0.24519171152284136</v>
      </c>
    </row>
    <row r="8" spans="1:12" ht="21">
      <c r="A8" s="18" t="s">
        <v>43</v>
      </c>
      <c r="B8" s="64">
        <v>63</v>
      </c>
      <c r="C8" s="64">
        <v>186574</v>
      </c>
      <c r="D8" s="64">
        <v>994</v>
      </c>
      <c r="E8" s="41">
        <v>34030663951.74</v>
      </c>
      <c r="F8" s="65">
        <f aca="true" t="shared" si="2" ref="F8:F21">E8/1000000</f>
        <v>34030.66395174</v>
      </c>
      <c r="G8" s="66">
        <f>F8*100/F23</f>
        <v>16.330295263025754</v>
      </c>
      <c r="H8" s="41">
        <v>33767344133.34</v>
      </c>
      <c r="I8" s="65">
        <f aca="true" t="shared" si="3" ref="I8:I21">H8/1000000</f>
        <v>33767.34413334</v>
      </c>
      <c r="J8" s="66">
        <f>I8*100/I23</f>
        <v>16.163017462195945</v>
      </c>
      <c r="K8" s="67">
        <f t="shared" si="0"/>
        <v>263.3198184000066</v>
      </c>
      <c r="L8" s="68">
        <f t="shared" si="1"/>
        <v>0.7798061267721061</v>
      </c>
    </row>
    <row r="9" spans="1:12" ht="21">
      <c r="A9" s="18" t="s">
        <v>44</v>
      </c>
      <c r="B9" s="64">
        <v>101</v>
      </c>
      <c r="C9" s="64">
        <v>161981</v>
      </c>
      <c r="D9" s="64">
        <v>633</v>
      </c>
      <c r="E9" s="69">
        <v>30405142711.14</v>
      </c>
      <c r="F9" s="65">
        <f t="shared" si="2"/>
        <v>30405.14271114</v>
      </c>
      <c r="G9" s="66">
        <f>F9*100/F23</f>
        <v>14.590516326436939</v>
      </c>
      <c r="H9" s="69">
        <v>30217443048.62</v>
      </c>
      <c r="I9" s="65">
        <f t="shared" si="3"/>
        <v>30217.44304862</v>
      </c>
      <c r="J9" s="66">
        <f>I9*100/I23</f>
        <v>14.463828062081214</v>
      </c>
      <c r="K9" s="67">
        <f t="shared" si="0"/>
        <v>187.69966252000086</v>
      </c>
      <c r="L9" s="68">
        <f t="shared" si="1"/>
        <v>0.6211632871053692</v>
      </c>
    </row>
    <row r="10" spans="1:12" ht="21">
      <c r="A10" s="18" t="s">
        <v>17</v>
      </c>
      <c r="B10" s="64">
        <v>45</v>
      </c>
      <c r="C10" s="64">
        <v>112859</v>
      </c>
      <c r="D10" s="64">
        <v>332</v>
      </c>
      <c r="E10" s="41">
        <v>28572205343.42</v>
      </c>
      <c r="F10" s="65">
        <f t="shared" si="2"/>
        <v>28572.20534342</v>
      </c>
      <c r="G10" s="66">
        <f>F10*100/F23</f>
        <v>13.710944642030517</v>
      </c>
      <c r="H10" s="41">
        <v>28998338086.57</v>
      </c>
      <c r="I10" s="65">
        <f t="shared" si="3"/>
        <v>28998.33808657</v>
      </c>
      <c r="J10" s="66">
        <f>I10*100/I23</f>
        <v>13.880293428381407</v>
      </c>
      <c r="K10" s="67">
        <f t="shared" si="0"/>
        <v>-426.13274314999944</v>
      </c>
      <c r="L10" s="68">
        <f t="shared" si="1"/>
        <v>-1.469507465834238</v>
      </c>
    </row>
    <row r="11" spans="1:12" ht="21">
      <c r="A11" s="18" t="s">
        <v>18</v>
      </c>
      <c r="B11" s="64">
        <v>37</v>
      </c>
      <c r="C11" s="64">
        <v>73107</v>
      </c>
      <c r="D11" s="64">
        <v>276</v>
      </c>
      <c r="E11" s="41">
        <v>20450655997.14</v>
      </c>
      <c r="F11" s="65">
        <f t="shared" si="2"/>
        <v>20450.65599714</v>
      </c>
      <c r="G11" s="66">
        <f>F11*100/F23</f>
        <v>9.813656625373854</v>
      </c>
      <c r="H11" s="41">
        <v>20680332857.1</v>
      </c>
      <c r="I11" s="65">
        <f t="shared" si="3"/>
        <v>20680.3328571</v>
      </c>
      <c r="J11" s="66">
        <f>I11*100/I23</f>
        <v>9.898811697284344</v>
      </c>
      <c r="K11" s="67">
        <f t="shared" si="0"/>
        <v>-229.67685996</v>
      </c>
      <c r="L11" s="68">
        <f t="shared" si="1"/>
        <v>-1.1106052380638884</v>
      </c>
    </row>
    <row r="12" spans="1:15" ht="21">
      <c r="A12" s="18" t="s">
        <v>19</v>
      </c>
      <c r="B12" s="64">
        <v>55</v>
      </c>
      <c r="C12" s="64">
        <v>66248</v>
      </c>
      <c r="D12" s="64">
        <v>519</v>
      </c>
      <c r="E12" s="41">
        <v>12149396836.49</v>
      </c>
      <c r="F12" s="65">
        <f t="shared" si="2"/>
        <v>12149.39683649</v>
      </c>
      <c r="G12" s="66">
        <f>F12*100/F23</f>
        <v>5.8301312571777855</v>
      </c>
      <c r="H12" s="41">
        <v>12309091964.36</v>
      </c>
      <c r="I12" s="65">
        <f t="shared" si="3"/>
        <v>12309.091964360001</v>
      </c>
      <c r="J12" s="66">
        <f>I12*100/I23</f>
        <v>5.891848277380284</v>
      </c>
      <c r="K12" s="67">
        <f t="shared" si="0"/>
        <v>-159.69512787000167</v>
      </c>
      <c r="L12" s="68">
        <f t="shared" si="1"/>
        <v>-1.2973753736862657</v>
      </c>
      <c r="O12" s="70" t="s">
        <v>45</v>
      </c>
    </row>
    <row r="13" spans="1:12" ht="21">
      <c r="A13" s="18" t="s">
        <v>20</v>
      </c>
      <c r="B13" s="19">
        <v>46</v>
      </c>
      <c r="C13" s="19">
        <v>82208</v>
      </c>
      <c r="D13" s="19">
        <v>402</v>
      </c>
      <c r="E13" s="41">
        <v>10025657618.24</v>
      </c>
      <c r="F13" s="65">
        <f t="shared" si="2"/>
        <v>10025.65761824</v>
      </c>
      <c r="G13" s="66">
        <f>F13*100/F23</f>
        <v>4.811012484036226</v>
      </c>
      <c r="H13" s="41">
        <v>9925179855.43</v>
      </c>
      <c r="I13" s="65">
        <f t="shared" si="3"/>
        <v>9925.17985543</v>
      </c>
      <c r="J13" s="66">
        <f>I13*100/I23</f>
        <v>4.750769106545158</v>
      </c>
      <c r="K13" s="67">
        <f t="shared" si="0"/>
        <v>100.47776281000006</v>
      </c>
      <c r="L13" s="68">
        <f t="shared" si="1"/>
        <v>1.0123520608548906</v>
      </c>
    </row>
    <row r="14" spans="1:12" ht="21">
      <c r="A14" s="18" t="s">
        <v>46</v>
      </c>
      <c r="B14" s="19">
        <v>33</v>
      </c>
      <c r="C14" s="19">
        <v>75366</v>
      </c>
      <c r="D14" s="19">
        <v>325</v>
      </c>
      <c r="E14" s="41">
        <v>9592499256.04</v>
      </c>
      <c r="F14" s="65">
        <f t="shared" si="2"/>
        <v>9592.49925604</v>
      </c>
      <c r="G14" s="66">
        <f>F14*100/F23</f>
        <v>4.603152773734776</v>
      </c>
      <c r="H14" s="41">
        <v>9634433183.52</v>
      </c>
      <c r="I14" s="65">
        <f t="shared" si="3"/>
        <v>9634.433183520001</v>
      </c>
      <c r="J14" s="66">
        <f>I14*100/I23</f>
        <v>4.6116008167146045</v>
      </c>
      <c r="K14" s="67">
        <f t="shared" si="0"/>
        <v>-41.93392748000042</v>
      </c>
      <c r="L14" s="68">
        <f t="shared" si="1"/>
        <v>-0.43525059213374084</v>
      </c>
    </row>
    <row r="15" spans="1:12" ht="21">
      <c r="A15" s="18" t="s">
        <v>47</v>
      </c>
      <c r="B15" s="19">
        <v>97</v>
      </c>
      <c r="C15" s="19">
        <v>82408</v>
      </c>
      <c r="D15" s="19">
        <v>236</v>
      </c>
      <c r="E15" s="41">
        <v>9486527389.48</v>
      </c>
      <c r="F15" s="65">
        <f t="shared" si="2"/>
        <v>9486.52738948</v>
      </c>
      <c r="G15" s="66">
        <f>F15*100/F23</f>
        <v>4.552300052408124</v>
      </c>
      <c r="H15" s="41">
        <v>9583201636.52</v>
      </c>
      <c r="I15" s="65">
        <f t="shared" si="3"/>
        <v>9583.20163652</v>
      </c>
      <c r="J15" s="66">
        <f>I15*100/I23</f>
        <v>4.587078414671184</v>
      </c>
      <c r="K15" s="67">
        <f t="shared" si="0"/>
        <v>-96.67424704000041</v>
      </c>
      <c r="L15" s="68">
        <f t="shared" si="1"/>
        <v>-1.0087886147734888</v>
      </c>
    </row>
    <row r="16" spans="1:12" ht="21">
      <c r="A16" s="18" t="s">
        <v>48</v>
      </c>
      <c r="B16" s="19">
        <v>3</v>
      </c>
      <c r="C16" s="19">
        <v>9886</v>
      </c>
      <c r="D16" s="19">
        <v>12</v>
      </c>
      <c r="E16" s="41">
        <v>4010230199.51</v>
      </c>
      <c r="F16" s="65">
        <f t="shared" si="2"/>
        <v>4010.23019951</v>
      </c>
      <c r="G16" s="66">
        <f>F16*100/F23</f>
        <v>1.924389230946889</v>
      </c>
      <c r="H16" s="41">
        <v>4061006177</v>
      </c>
      <c r="I16" s="65">
        <f t="shared" si="3"/>
        <v>4061.006177</v>
      </c>
      <c r="J16" s="66">
        <f>I16*100/I23</f>
        <v>1.9438340632815472</v>
      </c>
      <c r="K16" s="67">
        <f t="shared" si="0"/>
        <v>-50.77597749000006</v>
      </c>
      <c r="L16" s="68">
        <f t="shared" si="1"/>
        <v>-1.2503299743195653</v>
      </c>
    </row>
    <row r="17" spans="1:12" ht="21">
      <c r="A17" s="18" t="s">
        <v>49</v>
      </c>
      <c r="B17" s="19">
        <v>35</v>
      </c>
      <c r="C17" s="19">
        <v>26511</v>
      </c>
      <c r="D17" s="19">
        <v>174</v>
      </c>
      <c r="E17" s="41">
        <v>3291941972.89</v>
      </c>
      <c r="F17" s="65">
        <f t="shared" si="2"/>
        <v>3291.9419728899998</v>
      </c>
      <c r="G17" s="66">
        <f>F17*100/F23</f>
        <v>1.5797042479769932</v>
      </c>
      <c r="H17" s="41">
        <v>3315918981.36</v>
      </c>
      <c r="I17" s="65">
        <f t="shared" si="3"/>
        <v>3315.91898136</v>
      </c>
      <c r="J17" s="66">
        <f>I17*100/I23</f>
        <v>1.5871919386763882</v>
      </c>
      <c r="K17" s="67">
        <f t="shared" si="0"/>
        <v>-23.977008470000328</v>
      </c>
      <c r="L17" s="68">
        <f t="shared" si="1"/>
        <v>-0.7230878861873258</v>
      </c>
    </row>
    <row r="18" spans="1:12" ht="21">
      <c r="A18" s="18" t="s">
        <v>25</v>
      </c>
      <c r="B18" s="19">
        <v>87</v>
      </c>
      <c r="C18" s="19">
        <v>31824</v>
      </c>
      <c r="D18" s="19">
        <v>210</v>
      </c>
      <c r="E18" s="41">
        <v>2459649645.74</v>
      </c>
      <c r="F18" s="65">
        <f t="shared" si="2"/>
        <v>2459.64964574</v>
      </c>
      <c r="G18" s="66">
        <f>F18*100/F23</f>
        <v>1.1803121154348544</v>
      </c>
      <c r="H18" s="41">
        <v>2465512338.07</v>
      </c>
      <c r="I18" s="65">
        <f t="shared" si="3"/>
        <v>2465.51233807</v>
      </c>
      <c r="J18" s="66">
        <f>I18*100/I23</f>
        <v>1.1801377927777024</v>
      </c>
      <c r="K18" s="67">
        <f t="shared" si="0"/>
        <v>-5.8626923300003</v>
      </c>
      <c r="L18" s="68">
        <f t="shared" si="1"/>
        <v>-0.23778799397895561</v>
      </c>
    </row>
    <row r="19" spans="1:12" ht="21">
      <c r="A19" s="18" t="s">
        <v>50</v>
      </c>
      <c r="B19" s="19">
        <v>9</v>
      </c>
      <c r="C19" s="19">
        <v>9630</v>
      </c>
      <c r="D19" s="19">
        <v>30</v>
      </c>
      <c r="E19" s="41">
        <v>1882376936.52</v>
      </c>
      <c r="F19" s="65">
        <f t="shared" si="2"/>
        <v>1882.37693652</v>
      </c>
      <c r="G19" s="66">
        <f>F19*100/F23</f>
        <v>0.9032962510891518</v>
      </c>
      <c r="H19" s="41">
        <v>1879174416.88</v>
      </c>
      <c r="I19" s="65">
        <f t="shared" si="3"/>
        <v>1879.17441688</v>
      </c>
      <c r="J19" s="66">
        <f>I19*100/I23</f>
        <v>0.8994823162463224</v>
      </c>
      <c r="K19" s="67">
        <f t="shared" si="0"/>
        <v>3.2025196399999913</v>
      </c>
      <c r="L19" s="68">
        <f t="shared" si="1"/>
        <v>0.17042162830830498</v>
      </c>
    </row>
    <row r="20" spans="1:12" ht="21">
      <c r="A20" s="18" t="s">
        <v>51</v>
      </c>
      <c r="B20" s="19">
        <v>11</v>
      </c>
      <c r="C20" s="19">
        <v>15974</v>
      </c>
      <c r="D20" s="19">
        <v>85</v>
      </c>
      <c r="E20" s="41">
        <v>2169704738.59</v>
      </c>
      <c r="F20" s="65">
        <f t="shared" si="2"/>
        <v>2169.70473859</v>
      </c>
      <c r="G20" s="66">
        <f>F20*100/F23</f>
        <v>1.0411762481333884</v>
      </c>
      <c r="H20" s="41">
        <v>2129089588.5</v>
      </c>
      <c r="I20" s="65">
        <f t="shared" si="3"/>
        <v>2129.0895885</v>
      </c>
      <c r="J20" s="66">
        <f>I20*100/I23</f>
        <v>1.0191062720721373</v>
      </c>
      <c r="K20" s="67">
        <f t="shared" si="0"/>
        <v>40.61515009000004</v>
      </c>
      <c r="L20" s="68">
        <f t="shared" si="1"/>
        <v>1.9076299235775462</v>
      </c>
    </row>
    <row r="21" spans="1:12" ht="21">
      <c r="A21" s="71" t="s">
        <v>52</v>
      </c>
      <c r="B21" s="72">
        <v>24</v>
      </c>
      <c r="C21" s="72">
        <v>11067</v>
      </c>
      <c r="D21" s="72">
        <v>101</v>
      </c>
      <c r="E21" s="41">
        <v>994599797.88</v>
      </c>
      <c r="F21" s="74">
        <f t="shared" si="2"/>
        <v>994.59979788</v>
      </c>
      <c r="G21" s="75">
        <f>F21*100/F23</f>
        <v>0.477278621156484</v>
      </c>
      <c r="H21" s="73">
        <v>991543516.06</v>
      </c>
      <c r="I21" s="74">
        <f t="shared" si="3"/>
        <v>991.5435160599999</v>
      </c>
      <c r="J21" s="75">
        <f>I21*100/I23</f>
        <v>0.4746104728082962</v>
      </c>
      <c r="K21" s="67">
        <f t="shared" si="0"/>
        <v>3.0562818200000947</v>
      </c>
      <c r="L21" s="68">
        <f>K21*100/I21</f>
        <v>0.30823476433435265</v>
      </c>
    </row>
    <row r="22" spans="1:12" ht="21">
      <c r="A22" s="76" t="s">
        <v>53</v>
      </c>
      <c r="B22" s="77">
        <v>1</v>
      </c>
      <c r="C22" s="77">
        <v>5016</v>
      </c>
      <c r="D22" s="77">
        <v>1</v>
      </c>
      <c r="E22" s="41">
        <v>8529850.48</v>
      </c>
      <c r="F22" s="79">
        <f>E22/1000000</f>
        <v>8.52985048</v>
      </c>
      <c r="G22" s="80">
        <f>F22*100/F23</f>
        <v>0.004093219488323845</v>
      </c>
      <c r="H22" s="78">
        <v>4219178</v>
      </c>
      <c r="I22" s="79">
        <f>H22/1000000</f>
        <v>4.219178</v>
      </c>
      <c r="J22" s="80">
        <f>I22*100/I23</f>
        <v>0.002019544309461441</v>
      </c>
      <c r="K22" s="82">
        <f t="shared" si="0"/>
        <v>4.31067248</v>
      </c>
      <c r="L22" s="83">
        <f>K22*100/I22</f>
        <v>102.16853804224424</v>
      </c>
    </row>
    <row r="23" spans="1:12" ht="24" thickBot="1">
      <c r="A23" s="26" t="s">
        <v>30</v>
      </c>
      <c r="B23" s="28">
        <f>SUM(B7:B22)</f>
        <v>680</v>
      </c>
      <c r="C23" s="28">
        <f>SUM(C7:C22)</f>
        <v>1174359</v>
      </c>
      <c r="D23" s="28">
        <f>SUM(D7:D22)</f>
        <v>4415</v>
      </c>
      <c r="E23" s="84">
        <f>SUM(E7:E22)</f>
        <v>208389765179.51</v>
      </c>
      <c r="F23" s="40">
        <f>SUM(F7:F22)</f>
        <v>208389.76517950997</v>
      </c>
      <c r="G23" s="85"/>
      <c r="H23" s="84">
        <f>SUM(H7:H22)</f>
        <v>208917327549.25995</v>
      </c>
      <c r="I23" s="40">
        <f>SUM(I7:I22)</f>
        <v>208917.32754926002</v>
      </c>
      <c r="J23" s="85"/>
      <c r="K23" s="102">
        <f>SUM(K7:K22)</f>
        <v>-527.5623697499968</v>
      </c>
      <c r="L23" s="86"/>
    </row>
    <row r="24" ht="26.25" customHeight="1"/>
    <row r="25" ht="21">
      <c r="A25" s="31" t="s">
        <v>31</v>
      </c>
    </row>
    <row r="26" ht="21">
      <c r="A26" s="31" t="s">
        <v>32</v>
      </c>
    </row>
    <row r="27" ht="21">
      <c r="A27" s="31" t="s">
        <v>59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6">
      <selection activeCell="A28" sqref="A28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62</v>
      </c>
      <c r="F5" s="155" t="s">
        <v>62</v>
      </c>
      <c r="G5" s="156"/>
      <c r="H5" s="101" t="s">
        <v>58</v>
      </c>
      <c r="I5" s="155" t="s">
        <v>58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ht="21">
      <c r="A7" s="3" t="s">
        <v>42</v>
      </c>
      <c r="B7" s="57">
        <v>33</v>
      </c>
      <c r="C7" s="57">
        <v>224674</v>
      </c>
      <c r="D7" s="58">
        <v>86</v>
      </c>
      <c r="E7" s="41">
        <v>39054801188.67</v>
      </c>
      <c r="F7" s="59">
        <f>E7/1000000</f>
        <v>39054.80118867</v>
      </c>
      <c r="G7" s="60">
        <f>F7*100/F23</f>
        <v>18.649290136452066</v>
      </c>
      <c r="H7" s="41">
        <v>38859982934.21</v>
      </c>
      <c r="I7" s="59">
        <f>H7/1000000</f>
        <v>38859.98293421</v>
      </c>
      <c r="J7" s="60">
        <f>I7*100/I23</f>
        <v>18.647740641549955</v>
      </c>
      <c r="K7" s="62">
        <f aca="true" t="shared" si="0" ref="K7:K22">F7-I7</f>
        <v>194.81825445999857</v>
      </c>
      <c r="L7" s="63">
        <f aca="true" t="shared" si="1" ref="L7:L20">K7*100/I7</f>
        <v>0.501333865199648</v>
      </c>
    </row>
    <row r="8" spans="1:12" ht="21">
      <c r="A8" s="18" t="s">
        <v>43</v>
      </c>
      <c r="B8" s="64">
        <v>63</v>
      </c>
      <c r="C8" s="64">
        <v>186268</v>
      </c>
      <c r="D8" s="64">
        <v>1005</v>
      </c>
      <c r="E8" s="41">
        <v>34218745148.87</v>
      </c>
      <c r="F8" s="65">
        <f aca="true" t="shared" si="2" ref="F8:F21">E8/1000000</f>
        <v>34218.745148869995</v>
      </c>
      <c r="G8" s="66">
        <f>F8*100/F23</f>
        <v>16.33999628633932</v>
      </c>
      <c r="H8" s="41">
        <v>34030663951.74</v>
      </c>
      <c r="I8" s="65">
        <f aca="true" t="shared" si="3" ref="I8:I21">H8/1000000</f>
        <v>34030.66395174</v>
      </c>
      <c r="J8" s="66">
        <f>I8*100/I23</f>
        <v>16.330295263025754</v>
      </c>
      <c r="K8" s="67">
        <f t="shared" si="0"/>
        <v>188.08119712999178</v>
      </c>
      <c r="L8" s="68">
        <f t="shared" si="1"/>
        <v>0.5526815386168071</v>
      </c>
    </row>
    <row r="9" spans="1:12" ht="21">
      <c r="A9" s="18" t="s">
        <v>44</v>
      </c>
      <c r="B9" s="64">
        <v>101</v>
      </c>
      <c r="C9" s="64">
        <v>163508</v>
      </c>
      <c r="D9" s="64">
        <v>636</v>
      </c>
      <c r="E9" s="69">
        <v>30678869520.86</v>
      </c>
      <c r="F9" s="65">
        <f t="shared" si="2"/>
        <v>30678.86952086</v>
      </c>
      <c r="G9" s="66">
        <f>F9*100/F23</f>
        <v>14.649649245144666</v>
      </c>
      <c r="H9" s="69">
        <v>30405142711.14</v>
      </c>
      <c r="I9" s="65">
        <f t="shared" si="3"/>
        <v>30405.14271114</v>
      </c>
      <c r="J9" s="66">
        <f>I9*100/I23</f>
        <v>14.590516326436939</v>
      </c>
      <c r="K9" s="67">
        <f t="shared" si="0"/>
        <v>273.72680971999944</v>
      </c>
      <c r="L9" s="68">
        <f t="shared" si="1"/>
        <v>0.900264841117519</v>
      </c>
    </row>
    <row r="10" spans="1:12" ht="21">
      <c r="A10" s="18" t="s">
        <v>17</v>
      </c>
      <c r="B10" s="64">
        <v>45</v>
      </c>
      <c r="C10" s="64">
        <v>114900</v>
      </c>
      <c r="D10" s="64">
        <v>334</v>
      </c>
      <c r="E10" s="41">
        <v>28824066716.2</v>
      </c>
      <c r="F10" s="65">
        <f t="shared" si="2"/>
        <v>28824.0667162</v>
      </c>
      <c r="G10" s="66">
        <f>F10*100/F23</f>
        <v>13.763951338684846</v>
      </c>
      <c r="H10" s="41">
        <v>28572205343.42</v>
      </c>
      <c r="I10" s="65">
        <f t="shared" si="3"/>
        <v>28572.20534342</v>
      </c>
      <c r="J10" s="66">
        <f>I10*100/I23</f>
        <v>13.710944642030517</v>
      </c>
      <c r="K10" s="67">
        <f t="shared" si="0"/>
        <v>251.86137278000024</v>
      </c>
      <c r="L10" s="68">
        <f t="shared" si="1"/>
        <v>0.8814908396211787</v>
      </c>
    </row>
    <row r="11" spans="1:12" ht="21">
      <c r="A11" s="18" t="s">
        <v>18</v>
      </c>
      <c r="B11" s="64">
        <v>38</v>
      </c>
      <c r="C11" s="64">
        <v>74236</v>
      </c>
      <c r="D11" s="64">
        <v>278</v>
      </c>
      <c r="E11" s="41">
        <v>20501393722.62</v>
      </c>
      <c r="F11" s="65">
        <f t="shared" si="2"/>
        <v>20501.39372262</v>
      </c>
      <c r="G11" s="66">
        <f>F11*100/F23</f>
        <v>9.789742313313715</v>
      </c>
      <c r="H11" s="41">
        <v>20450655997.14</v>
      </c>
      <c r="I11" s="65">
        <f t="shared" si="3"/>
        <v>20450.65599714</v>
      </c>
      <c r="J11" s="66">
        <f>I11*100/I23</f>
        <v>9.813656625373854</v>
      </c>
      <c r="K11" s="67">
        <f t="shared" si="0"/>
        <v>50.737725480001245</v>
      </c>
      <c r="L11" s="68">
        <f t="shared" si="1"/>
        <v>0.24809827854469246</v>
      </c>
    </row>
    <row r="12" spans="1:15" ht="21">
      <c r="A12" s="18" t="s">
        <v>19</v>
      </c>
      <c r="B12" s="64">
        <v>54</v>
      </c>
      <c r="C12" s="64">
        <v>64128</v>
      </c>
      <c r="D12" s="64">
        <v>521</v>
      </c>
      <c r="E12" s="41">
        <v>12035704443.08</v>
      </c>
      <c r="F12" s="65">
        <f t="shared" si="2"/>
        <v>12035.70444308</v>
      </c>
      <c r="G12" s="66">
        <f>F12*100/F23</f>
        <v>5.747240731587706</v>
      </c>
      <c r="H12" s="41">
        <v>12149396836.49</v>
      </c>
      <c r="I12" s="65">
        <f t="shared" si="3"/>
        <v>12149.39683649</v>
      </c>
      <c r="J12" s="66">
        <f>I12*100/I23</f>
        <v>5.8301312571777855</v>
      </c>
      <c r="K12" s="67">
        <f t="shared" si="0"/>
        <v>-113.69239340999957</v>
      </c>
      <c r="L12" s="68">
        <f t="shared" si="1"/>
        <v>-0.9357863187786504</v>
      </c>
      <c r="O12" s="70" t="s">
        <v>45</v>
      </c>
    </row>
    <row r="13" spans="1:12" ht="21">
      <c r="A13" s="18" t="s">
        <v>20</v>
      </c>
      <c r="B13" s="19">
        <v>45</v>
      </c>
      <c r="C13" s="19">
        <v>82188</v>
      </c>
      <c r="D13" s="19">
        <v>401</v>
      </c>
      <c r="E13" s="41">
        <v>10002403490.45</v>
      </c>
      <c r="F13" s="65">
        <f t="shared" si="2"/>
        <v>10002.40349045</v>
      </c>
      <c r="G13" s="66">
        <f>F13*100/F23</f>
        <v>4.776307114050256</v>
      </c>
      <c r="H13" s="41">
        <v>10025657618.24</v>
      </c>
      <c r="I13" s="65">
        <f t="shared" si="3"/>
        <v>10025.65761824</v>
      </c>
      <c r="J13" s="66">
        <f>I13*100/I23</f>
        <v>4.811012484036226</v>
      </c>
      <c r="K13" s="67">
        <f t="shared" si="0"/>
        <v>-23.254127789999984</v>
      </c>
      <c r="L13" s="68">
        <f t="shared" si="1"/>
        <v>-0.2319461592992464</v>
      </c>
    </row>
    <row r="14" spans="1:12" ht="21">
      <c r="A14" s="18" t="s">
        <v>46</v>
      </c>
      <c r="B14" s="19">
        <v>33</v>
      </c>
      <c r="C14" s="19">
        <v>76057</v>
      </c>
      <c r="D14" s="19">
        <v>329</v>
      </c>
      <c r="E14" s="41">
        <v>9621439216.14</v>
      </c>
      <c r="F14" s="65">
        <f t="shared" si="2"/>
        <v>9621.43921614</v>
      </c>
      <c r="G14" s="66">
        <f>F14*100/F23</f>
        <v>4.594390600152056</v>
      </c>
      <c r="H14" s="41">
        <v>9592499256.04</v>
      </c>
      <c r="I14" s="65">
        <f t="shared" si="3"/>
        <v>9592.49925604</v>
      </c>
      <c r="J14" s="66">
        <f>I14*100/I23</f>
        <v>4.603152773734776</v>
      </c>
      <c r="K14" s="67">
        <f t="shared" si="0"/>
        <v>28.939960099998643</v>
      </c>
      <c r="L14" s="68">
        <f t="shared" si="1"/>
        <v>0.3016936392439785</v>
      </c>
    </row>
    <row r="15" spans="1:12" ht="21">
      <c r="A15" s="18" t="s">
        <v>47</v>
      </c>
      <c r="B15" s="19">
        <v>97</v>
      </c>
      <c r="C15" s="19">
        <v>82796</v>
      </c>
      <c r="D15" s="19">
        <v>236</v>
      </c>
      <c r="E15" s="41">
        <v>9581280182.12</v>
      </c>
      <c r="F15" s="65">
        <f t="shared" si="2"/>
        <v>9581.280182120001</v>
      </c>
      <c r="G15" s="66">
        <f>F15*100/F23</f>
        <v>4.575214021236175</v>
      </c>
      <c r="H15" s="41">
        <v>9486527389.48</v>
      </c>
      <c r="I15" s="65">
        <f t="shared" si="3"/>
        <v>9486.52738948</v>
      </c>
      <c r="J15" s="66">
        <f>I15*100/I23</f>
        <v>4.552300052408124</v>
      </c>
      <c r="K15" s="67">
        <f t="shared" si="0"/>
        <v>94.75279264000164</v>
      </c>
      <c r="L15" s="68">
        <f t="shared" si="1"/>
        <v>0.998814305275468</v>
      </c>
    </row>
    <row r="16" spans="1:12" ht="21">
      <c r="A16" s="18" t="s">
        <v>48</v>
      </c>
      <c r="B16" s="19">
        <v>3</v>
      </c>
      <c r="C16" s="19">
        <v>9883</v>
      </c>
      <c r="D16" s="19">
        <v>12</v>
      </c>
      <c r="E16" s="41">
        <v>4021598729.94</v>
      </c>
      <c r="F16" s="65">
        <f t="shared" si="2"/>
        <v>4021.59872994</v>
      </c>
      <c r="G16" s="66">
        <f>F16*100/F23</f>
        <v>1.9203775014682722</v>
      </c>
      <c r="H16" s="41">
        <v>4010230199.51</v>
      </c>
      <c r="I16" s="65">
        <f t="shared" si="3"/>
        <v>4010.23019951</v>
      </c>
      <c r="J16" s="66">
        <f>I16*100/I23</f>
        <v>1.924389230946889</v>
      </c>
      <c r="K16" s="67">
        <f t="shared" si="0"/>
        <v>11.368530429999737</v>
      </c>
      <c r="L16" s="68">
        <f t="shared" si="1"/>
        <v>0.28348822547366054</v>
      </c>
    </row>
    <row r="17" spans="1:12" ht="21">
      <c r="A17" s="18" t="s">
        <v>49</v>
      </c>
      <c r="B17" s="19">
        <v>35</v>
      </c>
      <c r="C17" s="19">
        <v>27234</v>
      </c>
      <c r="D17" s="19">
        <v>178</v>
      </c>
      <c r="E17" s="41">
        <v>3302538755.71</v>
      </c>
      <c r="F17" s="65">
        <f t="shared" si="2"/>
        <v>3302.5387557100003</v>
      </c>
      <c r="G17" s="66">
        <f>F17*100/F23</f>
        <v>1.5770149013069557</v>
      </c>
      <c r="H17" s="41">
        <v>3291941972.89</v>
      </c>
      <c r="I17" s="65">
        <f t="shared" si="3"/>
        <v>3291.9419728899998</v>
      </c>
      <c r="J17" s="66">
        <f>I17*100/I23</f>
        <v>1.5797042479769932</v>
      </c>
      <c r="K17" s="67">
        <f t="shared" si="0"/>
        <v>10.596782820000499</v>
      </c>
      <c r="L17" s="68">
        <f t="shared" si="1"/>
        <v>0.3219006564291767</v>
      </c>
    </row>
    <row r="18" spans="1:12" ht="21">
      <c r="A18" s="18" t="s">
        <v>25</v>
      </c>
      <c r="B18" s="64">
        <v>67</v>
      </c>
      <c r="C18" s="19">
        <v>31575</v>
      </c>
      <c r="D18" s="19">
        <v>221</v>
      </c>
      <c r="E18" s="41">
        <v>2455844547.87</v>
      </c>
      <c r="F18" s="65">
        <f t="shared" si="2"/>
        <v>2455.84454787</v>
      </c>
      <c r="G18" s="66">
        <f>F18*100/F23</f>
        <v>1.1727049199917148</v>
      </c>
      <c r="H18" s="41">
        <v>2459649645.74</v>
      </c>
      <c r="I18" s="65">
        <f t="shared" si="3"/>
        <v>2459.64964574</v>
      </c>
      <c r="J18" s="66">
        <f>I18*100/I23</f>
        <v>1.1803121154348544</v>
      </c>
      <c r="K18" s="67">
        <f t="shared" si="0"/>
        <v>-3.805097869999827</v>
      </c>
      <c r="L18" s="68">
        <f t="shared" si="1"/>
        <v>-0.15470080775894574</v>
      </c>
    </row>
    <row r="19" spans="1:12" ht="21">
      <c r="A19" s="18" t="s">
        <v>63</v>
      </c>
      <c r="B19" s="19">
        <v>11</v>
      </c>
      <c r="C19" s="19">
        <v>16123</v>
      </c>
      <c r="D19" s="19">
        <v>85</v>
      </c>
      <c r="E19" s="41">
        <v>2195179333.24</v>
      </c>
      <c r="F19" s="65">
        <f>E19/1000000</f>
        <v>2195.17933324</v>
      </c>
      <c r="G19" s="66">
        <f>F19*100/F23</f>
        <v>1.048233124766556</v>
      </c>
      <c r="H19" s="41">
        <v>2169704738.59</v>
      </c>
      <c r="I19" s="65">
        <f>H19/1000000</f>
        <v>2169.70473859</v>
      </c>
      <c r="J19" s="66">
        <f>I19*100/I23</f>
        <v>1.0411762481333884</v>
      </c>
      <c r="K19" s="67">
        <f>F19-I19</f>
        <v>25.474594649999744</v>
      </c>
      <c r="L19" s="68">
        <f>K19*100/I19</f>
        <v>1.1741042086009645</v>
      </c>
    </row>
    <row r="20" spans="1:12" ht="21">
      <c r="A20" s="18" t="s">
        <v>27</v>
      </c>
      <c r="B20" s="19">
        <v>9</v>
      </c>
      <c r="C20" s="19">
        <v>9615</v>
      </c>
      <c r="D20" s="19">
        <v>30</v>
      </c>
      <c r="E20" s="41">
        <v>1904625098.13</v>
      </c>
      <c r="F20" s="65">
        <f t="shared" si="2"/>
        <v>1904.6250981300002</v>
      </c>
      <c r="G20" s="66">
        <f>F20*100/F23</f>
        <v>0.9094888458041716</v>
      </c>
      <c r="H20" s="41">
        <v>1882376936.52</v>
      </c>
      <c r="I20" s="65">
        <f t="shared" si="3"/>
        <v>1882.37693652</v>
      </c>
      <c r="J20" s="66">
        <f>I20*100/I23</f>
        <v>0.9032962510891518</v>
      </c>
      <c r="K20" s="67">
        <f t="shared" si="0"/>
        <v>22.248161610000125</v>
      </c>
      <c r="L20" s="68">
        <f t="shared" si="1"/>
        <v>1.1819185189939103</v>
      </c>
    </row>
    <row r="21" spans="1:12" ht="21">
      <c r="A21" s="71" t="s">
        <v>52</v>
      </c>
      <c r="B21" s="72">
        <v>24</v>
      </c>
      <c r="C21" s="72">
        <v>11063</v>
      </c>
      <c r="D21" s="72">
        <v>102</v>
      </c>
      <c r="E21" s="41">
        <v>1005840199.27</v>
      </c>
      <c r="F21" s="74">
        <f t="shared" si="2"/>
        <v>1005.84019927</v>
      </c>
      <c r="G21" s="75">
        <f>F21*100/F23</f>
        <v>0.48030472915414163</v>
      </c>
      <c r="H21" s="41">
        <v>994599797.88</v>
      </c>
      <c r="I21" s="74">
        <f t="shared" si="3"/>
        <v>994.59979788</v>
      </c>
      <c r="J21" s="75">
        <f>I21*100/I23</f>
        <v>0.477278621156484</v>
      </c>
      <c r="K21" s="67">
        <f t="shared" si="0"/>
        <v>11.240401389999988</v>
      </c>
      <c r="L21" s="68">
        <f>K21*100/I21</f>
        <v>1.1301431403825963</v>
      </c>
    </row>
    <row r="22" spans="1:12" ht="21">
      <c r="A22" s="76" t="s">
        <v>53</v>
      </c>
      <c r="B22" s="77">
        <v>1</v>
      </c>
      <c r="C22" s="77">
        <v>4986</v>
      </c>
      <c r="D22" s="77">
        <v>1</v>
      </c>
      <c r="E22" s="41">
        <v>12762276.66</v>
      </c>
      <c r="F22" s="79">
        <f>E22/1000000</f>
        <v>12.76227666</v>
      </c>
      <c r="G22" s="80">
        <f>F22*100/F23</f>
        <v>0.006094190547385442</v>
      </c>
      <c r="H22" s="41">
        <v>8529850.48</v>
      </c>
      <c r="I22" s="79">
        <f>H22/1000000</f>
        <v>8.52985048</v>
      </c>
      <c r="J22" s="80">
        <f>I22*100/I23</f>
        <v>0.004093219488323845</v>
      </c>
      <c r="K22" s="82">
        <f t="shared" si="0"/>
        <v>4.232426179999999</v>
      </c>
      <c r="L22" s="83">
        <f>K22*100/I22</f>
        <v>49.61899613508816</v>
      </c>
    </row>
    <row r="23" spans="1:12" ht="24" thickBot="1">
      <c r="A23" s="26" t="s">
        <v>30</v>
      </c>
      <c r="B23" s="28">
        <f>SUM(B7:B22)</f>
        <v>659</v>
      </c>
      <c r="C23" s="28">
        <f>SUM(C7:C22)</f>
        <v>1179234</v>
      </c>
      <c r="D23" s="28">
        <f>SUM(D7:D22)</f>
        <v>4455</v>
      </c>
      <c r="E23" s="84">
        <f>SUM(E7:E22)</f>
        <v>209417092569.83</v>
      </c>
      <c r="F23" s="40">
        <f>SUM(F7:F22)</f>
        <v>209417.09256982998</v>
      </c>
      <c r="G23" s="85"/>
      <c r="H23" s="84">
        <f>SUM(H7:H22)</f>
        <v>208389765179.51</v>
      </c>
      <c r="I23" s="40">
        <f>SUM(I7:I22)</f>
        <v>208389.76517950997</v>
      </c>
      <c r="J23" s="85"/>
      <c r="K23" s="102">
        <f>SUM(K7:K22)</f>
        <v>1027.3273903199922</v>
      </c>
      <c r="L23" s="86"/>
    </row>
    <row r="24" ht="26.25" customHeight="1"/>
    <row r="25" ht="21">
      <c r="A25" s="31" t="s">
        <v>31</v>
      </c>
    </row>
    <row r="26" ht="21">
      <c r="A26" s="31" t="s">
        <v>32</v>
      </c>
    </row>
    <row r="27" ht="21">
      <c r="A27" s="31" t="s">
        <v>64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IV16384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66</v>
      </c>
      <c r="F5" s="155" t="s">
        <v>66</v>
      </c>
      <c r="G5" s="156"/>
      <c r="H5" s="101" t="s">
        <v>62</v>
      </c>
      <c r="I5" s="155" t="s">
        <v>62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ht="21">
      <c r="A7" s="3" t="s">
        <v>42</v>
      </c>
      <c r="B7" s="57">
        <v>33</v>
      </c>
      <c r="C7" s="57">
        <v>225264</v>
      </c>
      <c r="D7" s="58">
        <v>86</v>
      </c>
      <c r="E7" s="41">
        <v>39118782332.45</v>
      </c>
      <c r="F7" s="59">
        <f>E7/1000000</f>
        <v>39118.78233245</v>
      </c>
      <c r="G7" s="60">
        <f>F7*100/F24</f>
        <v>18.63049144425726</v>
      </c>
      <c r="H7" s="41">
        <v>39054801188.67</v>
      </c>
      <c r="I7" s="59">
        <f>H7/1000000</f>
        <v>39054.80118867</v>
      </c>
      <c r="J7" s="60">
        <f>I7*100/I24</f>
        <v>18.649290136452066</v>
      </c>
      <c r="K7" s="62">
        <f aca="true" t="shared" si="0" ref="K7:K22">F7-I7</f>
        <v>63.98114378000173</v>
      </c>
      <c r="L7" s="63">
        <f aca="true" t="shared" si="1" ref="L7:L18">K7*100/I7</f>
        <v>0.16382401608169753</v>
      </c>
    </row>
    <row r="8" spans="1:12" ht="21">
      <c r="A8" s="18" t="s">
        <v>43</v>
      </c>
      <c r="B8" s="64">
        <v>64</v>
      </c>
      <c r="C8" s="64">
        <v>216016</v>
      </c>
      <c r="D8" s="64">
        <v>1024</v>
      </c>
      <c r="E8" s="73">
        <v>34465097505.1</v>
      </c>
      <c r="F8" s="65">
        <f aca="true" t="shared" si="2" ref="F8:F21">E8/1000000</f>
        <v>34465.0975051</v>
      </c>
      <c r="G8" s="66">
        <f>F8*100/F24</f>
        <v>16.414153659931753</v>
      </c>
      <c r="H8" s="41">
        <v>34218745148.87</v>
      </c>
      <c r="I8" s="65">
        <f aca="true" t="shared" si="3" ref="I8:I21">H8/1000000</f>
        <v>34218.745148869995</v>
      </c>
      <c r="J8" s="66">
        <f>I8*100/I24</f>
        <v>16.33999628633932</v>
      </c>
      <c r="K8" s="67">
        <f t="shared" si="0"/>
        <v>246.35235623000335</v>
      </c>
      <c r="L8" s="68">
        <f t="shared" si="1"/>
        <v>0.7199339284893054</v>
      </c>
    </row>
    <row r="9" spans="1:12" ht="21">
      <c r="A9" s="18" t="s">
        <v>44</v>
      </c>
      <c r="B9" s="64">
        <v>101</v>
      </c>
      <c r="C9" s="64">
        <v>162698</v>
      </c>
      <c r="D9" s="64">
        <v>649</v>
      </c>
      <c r="E9" s="103">
        <v>30761358.12</v>
      </c>
      <c r="F9" s="65">
        <f>E9*1000/1000000</f>
        <v>30761.35812</v>
      </c>
      <c r="G9" s="66">
        <f>F9*100/F24</f>
        <v>14.65023155367987</v>
      </c>
      <c r="H9" s="69">
        <v>30678869520.86</v>
      </c>
      <c r="I9" s="65">
        <f t="shared" si="3"/>
        <v>30678.86952086</v>
      </c>
      <c r="J9" s="66">
        <f>I9*100/I24</f>
        <v>14.649649245144666</v>
      </c>
      <c r="K9" s="67">
        <f t="shared" si="0"/>
        <v>82.48859914000059</v>
      </c>
      <c r="L9" s="68">
        <f t="shared" si="1"/>
        <v>0.2688775708763086</v>
      </c>
    </row>
    <row r="10" spans="1:12" ht="21">
      <c r="A10" s="18" t="s">
        <v>17</v>
      </c>
      <c r="B10" s="64">
        <v>44</v>
      </c>
      <c r="C10" s="64">
        <v>83706</v>
      </c>
      <c r="D10" s="64">
        <v>312</v>
      </c>
      <c r="E10" s="104">
        <v>28646951398.87</v>
      </c>
      <c r="F10" s="65">
        <f t="shared" si="2"/>
        <v>28646.95139887</v>
      </c>
      <c r="G10" s="66">
        <f>F10*100/F24</f>
        <v>13.64323609065863</v>
      </c>
      <c r="H10" s="41">
        <v>28824066716.2</v>
      </c>
      <c r="I10" s="65">
        <f t="shared" si="3"/>
        <v>28824.0667162</v>
      </c>
      <c r="J10" s="66">
        <f>I10*100/I24</f>
        <v>13.763951338684846</v>
      </c>
      <c r="K10" s="67">
        <f t="shared" si="0"/>
        <v>-177.11531733000083</v>
      </c>
      <c r="L10" s="68">
        <f t="shared" si="1"/>
        <v>-0.6144702587385307</v>
      </c>
    </row>
    <row r="11" spans="1:12" ht="21">
      <c r="A11" s="18" t="s">
        <v>18</v>
      </c>
      <c r="B11" s="64">
        <v>38</v>
      </c>
      <c r="C11" s="64">
        <v>74151</v>
      </c>
      <c r="D11" s="64">
        <v>280</v>
      </c>
      <c r="E11" s="41">
        <v>20635372896.45</v>
      </c>
      <c r="F11" s="65">
        <f t="shared" si="2"/>
        <v>20635.37289645</v>
      </c>
      <c r="G11" s="66">
        <f>F11*100/F24</f>
        <v>9.827686734447802</v>
      </c>
      <c r="H11" s="41">
        <v>20501393722.62</v>
      </c>
      <c r="I11" s="65">
        <f t="shared" si="3"/>
        <v>20501.39372262</v>
      </c>
      <c r="J11" s="66">
        <f>I11*100/I24</f>
        <v>9.789742313313715</v>
      </c>
      <c r="K11" s="67">
        <f t="shared" si="0"/>
        <v>133.97917383000095</v>
      </c>
      <c r="L11" s="68">
        <f t="shared" si="1"/>
        <v>0.653512515503648</v>
      </c>
    </row>
    <row r="12" spans="1:15" ht="21">
      <c r="A12" s="18" t="s">
        <v>19</v>
      </c>
      <c r="B12" s="64">
        <v>53</v>
      </c>
      <c r="C12" s="64">
        <v>64367</v>
      </c>
      <c r="D12" s="64">
        <v>541</v>
      </c>
      <c r="E12" s="41">
        <v>11998413056.71</v>
      </c>
      <c r="F12" s="65">
        <f t="shared" si="2"/>
        <v>11998.413056709998</v>
      </c>
      <c r="G12" s="66">
        <f>F12*100/F24</f>
        <v>5.714296776877723</v>
      </c>
      <c r="H12" s="41">
        <v>12035704443.08</v>
      </c>
      <c r="I12" s="65">
        <f t="shared" si="3"/>
        <v>12035.70444308</v>
      </c>
      <c r="J12" s="66">
        <f>I12*100/I24</f>
        <v>5.747240731587706</v>
      </c>
      <c r="K12" s="67">
        <f t="shared" si="0"/>
        <v>-37.29138637000142</v>
      </c>
      <c r="L12" s="68">
        <f t="shared" si="1"/>
        <v>-0.30983966535870133</v>
      </c>
      <c r="O12" s="70" t="s">
        <v>45</v>
      </c>
    </row>
    <row r="13" spans="1:12" ht="21">
      <c r="A13" s="18" t="s">
        <v>20</v>
      </c>
      <c r="B13" s="19">
        <v>45</v>
      </c>
      <c r="C13" s="19">
        <v>81855</v>
      </c>
      <c r="D13" s="19">
        <v>407</v>
      </c>
      <c r="E13" s="41">
        <v>10020186254.88</v>
      </c>
      <c r="F13" s="65">
        <f t="shared" si="2"/>
        <v>10020.18625488</v>
      </c>
      <c r="G13" s="66">
        <f>F13*100/F24</f>
        <v>4.772157596954379</v>
      </c>
      <c r="H13" s="41">
        <v>10002403490.45</v>
      </c>
      <c r="I13" s="65">
        <f t="shared" si="3"/>
        <v>10002.40349045</v>
      </c>
      <c r="J13" s="66">
        <f>I13*100/I24</f>
        <v>4.776307114050256</v>
      </c>
      <c r="K13" s="67">
        <f t="shared" si="0"/>
        <v>17.782764429999588</v>
      </c>
      <c r="L13" s="68">
        <f t="shared" si="1"/>
        <v>0.17778491386573284</v>
      </c>
    </row>
    <row r="14" spans="1:12" ht="21">
      <c r="A14" s="18" t="s">
        <v>46</v>
      </c>
      <c r="B14" s="19">
        <v>33</v>
      </c>
      <c r="C14" s="19">
        <v>76186</v>
      </c>
      <c r="D14" s="19">
        <v>334</v>
      </c>
      <c r="E14" s="41">
        <v>9715682502.41</v>
      </c>
      <c r="F14" s="65">
        <f t="shared" si="2"/>
        <v>9715.68250241</v>
      </c>
      <c r="G14" s="66">
        <f>F14*100/F24</f>
        <v>4.627136350972737</v>
      </c>
      <c r="H14" s="41">
        <v>9621439216.14</v>
      </c>
      <c r="I14" s="65">
        <f t="shared" si="3"/>
        <v>9621.43921614</v>
      </c>
      <c r="J14" s="66">
        <f>I14*100/I24</f>
        <v>4.594390600152056</v>
      </c>
      <c r="K14" s="67">
        <f t="shared" si="0"/>
        <v>94.24328627000068</v>
      </c>
      <c r="L14" s="68">
        <f t="shared" si="1"/>
        <v>0.9795133987013838</v>
      </c>
    </row>
    <row r="15" spans="1:12" ht="21">
      <c r="A15" s="18" t="s">
        <v>47</v>
      </c>
      <c r="B15" s="19">
        <v>98</v>
      </c>
      <c r="C15" s="19">
        <v>83013</v>
      </c>
      <c r="D15" s="19">
        <v>242</v>
      </c>
      <c r="E15" s="41">
        <v>9580831771.85</v>
      </c>
      <c r="F15" s="65">
        <f t="shared" si="2"/>
        <v>9580.83177185</v>
      </c>
      <c r="G15" s="66">
        <f>F15*100/F24</f>
        <v>4.562913099834732</v>
      </c>
      <c r="H15" s="41">
        <v>9581280182.12</v>
      </c>
      <c r="I15" s="65">
        <f t="shared" si="3"/>
        <v>9581.280182120001</v>
      </c>
      <c r="J15" s="66">
        <f>I15*100/I24</f>
        <v>4.575214021236175</v>
      </c>
      <c r="K15" s="67">
        <f t="shared" si="0"/>
        <v>-0.44841027000074973</v>
      </c>
      <c r="L15" s="68">
        <f t="shared" si="1"/>
        <v>-0.004680066353111618</v>
      </c>
    </row>
    <row r="16" spans="1:12" ht="21">
      <c r="A16" s="18" t="s">
        <v>48</v>
      </c>
      <c r="B16" s="19">
        <v>3</v>
      </c>
      <c r="C16" s="19">
        <v>9827</v>
      </c>
      <c r="D16" s="19">
        <v>12</v>
      </c>
      <c r="E16" s="41">
        <v>3976038508.01</v>
      </c>
      <c r="F16" s="65">
        <f t="shared" si="2"/>
        <v>3976.0385080100004</v>
      </c>
      <c r="G16" s="66">
        <f>F16*100/F24</f>
        <v>1.893605756334348</v>
      </c>
      <c r="H16" s="41">
        <v>4021598729.94</v>
      </c>
      <c r="I16" s="65">
        <f t="shared" si="3"/>
        <v>4021.59872994</v>
      </c>
      <c r="J16" s="66">
        <f>I16*100/I24</f>
        <v>1.9203775014682722</v>
      </c>
      <c r="K16" s="67">
        <f t="shared" si="0"/>
        <v>-45.56022192999944</v>
      </c>
      <c r="L16" s="68">
        <f t="shared" si="1"/>
        <v>-1.1328883110791905</v>
      </c>
    </row>
    <row r="17" spans="1:12" ht="21">
      <c r="A17" s="18" t="s">
        <v>49</v>
      </c>
      <c r="B17" s="19">
        <v>35</v>
      </c>
      <c r="C17" s="19">
        <v>25952</v>
      </c>
      <c r="D17" s="19">
        <v>175</v>
      </c>
      <c r="E17" s="41">
        <v>3297539954.96</v>
      </c>
      <c r="F17" s="65">
        <f t="shared" si="2"/>
        <v>3297.53995496</v>
      </c>
      <c r="G17" s="66">
        <f>F17*100/F24</f>
        <v>1.5704678483056225</v>
      </c>
      <c r="H17" s="41">
        <v>3302538755.71</v>
      </c>
      <c r="I17" s="65">
        <f t="shared" si="3"/>
        <v>3302.5387557100003</v>
      </c>
      <c r="J17" s="66">
        <f>I17*100/I24</f>
        <v>1.5770149013069557</v>
      </c>
      <c r="K17" s="67">
        <f t="shared" si="0"/>
        <v>-4.9988007500001</v>
      </c>
      <c r="L17" s="68">
        <f t="shared" si="1"/>
        <v>-0.15136236452508875</v>
      </c>
    </row>
    <row r="18" spans="1:12" ht="21">
      <c r="A18" s="18" t="s">
        <v>25</v>
      </c>
      <c r="B18" s="64">
        <v>50</v>
      </c>
      <c r="C18" s="19">
        <v>32126</v>
      </c>
      <c r="D18" s="19">
        <v>223</v>
      </c>
      <c r="E18" s="41">
        <v>2458408578.16</v>
      </c>
      <c r="F18" s="65">
        <f t="shared" si="2"/>
        <v>2458.4085781599997</v>
      </c>
      <c r="G18" s="66">
        <f>F18*100/F24</f>
        <v>1.1708278543196158</v>
      </c>
      <c r="H18" s="41">
        <v>2455844547.87</v>
      </c>
      <c r="I18" s="65">
        <f t="shared" si="3"/>
        <v>2455.84454787</v>
      </c>
      <c r="J18" s="66">
        <f>I18*100/I24</f>
        <v>1.1727049199917148</v>
      </c>
      <c r="K18" s="67">
        <f t="shared" si="0"/>
        <v>2.564030289999664</v>
      </c>
      <c r="L18" s="68">
        <f t="shared" si="1"/>
        <v>0.10440523575580123</v>
      </c>
    </row>
    <row r="19" spans="1:12" ht="21">
      <c r="A19" s="18" t="s">
        <v>50</v>
      </c>
      <c r="B19" s="19">
        <v>10</v>
      </c>
      <c r="C19" s="19">
        <v>13058</v>
      </c>
      <c r="D19" s="19">
        <v>49</v>
      </c>
      <c r="E19" s="41">
        <v>2141650301.54</v>
      </c>
      <c r="F19" s="65">
        <f>E19/1000000</f>
        <v>2141.65030154</v>
      </c>
      <c r="G19" s="66">
        <f>F19*100/F24</f>
        <v>1.0199703375310307</v>
      </c>
      <c r="H19" s="41">
        <v>1904625098.13</v>
      </c>
      <c r="I19" s="65">
        <f>H19/1000000</f>
        <v>1904.6250981300002</v>
      </c>
      <c r="J19" s="66">
        <f>I19*100/I24</f>
        <v>0.9094888458041716</v>
      </c>
      <c r="K19" s="67">
        <f>F19-I19</f>
        <v>237.02520340999968</v>
      </c>
      <c r="L19" s="68">
        <f>K19*100/I19</f>
        <v>12.444717001929453</v>
      </c>
    </row>
    <row r="20" spans="1:12" ht="21">
      <c r="A20" s="18" t="s">
        <v>51</v>
      </c>
      <c r="B20" s="19">
        <v>11</v>
      </c>
      <c r="C20" s="19">
        <v>15805</v>
      </c>
      <c r="D20" s="19">
        <v>84</v>
      </c>
      <c r="E20" s="41">
        <v>2139275.76</v>
      </c>
      <c r="F20" s="65">
        <f>E20*1000/1000000</f>
        <v>2139.2757599999995</v>
      </c>
      <c r="G20" s="66">
        <f>F20*100/F24</f>
        <v>1.018839451721011</v>
      </c>
      <c r="H20" s="41">
        <v>2195179333.24</v>
      </c>
      <c r="I20" s="65">
        <f>H20/1000000</f>
        <v>2195.17933324</v>
      </c>
      <c r="J20" s="66">
        <f>I20*100/I24</f>
        <v>1.048233124766556</v>
      </c>
      <c r="K20" s="67">
        <f>F20-I20</f>
        <v>-55.90357324000024</v>
      </c>
      <c r="L20" s="68">
        <f>K20*100/I20</f>
        <v>-2.5466517652336282</v>
      </c>
    </row>
    <row r="21" spans="1:12" ht="21">
      <c r="A21" s="71" t="s">
        <v>52</v>
      </c>
      <c r="B21" s="72">
        <v>23</v>
      </c>
      <c r="C21" s="72">
        <v>11043</v>
      </c>
      <c r="D21" s="72">
        <v>100</v>
      </c>
      <c r="E21" s="41">
        <v>999408035.07</v>
      </c>
      <c r="F21" s="74">
        <f t="shared" si="2"/>
        <v>999.4080350700001</v>
      </c>
      <c r="G21" s="75">
        <f>F21*100/F24</f>
        <v>0.4759724545732675</v>
      </c>
      <c r="H21" s="41">
        <v>1005840199.27</v>
      </c>
      <c r="I21" s="74">
        <f t="shared" si="3"/>
        <v>1005.84019927</v>
      </c>
      <c r="J21" s="75">
        <f>I21*100/I24</f>
        <v>0.48030472915414163</v>
      </c>
      <c r="K21" s="67">
        <f t="shared" si="0"/>
        <v>-6.432164199999875</v>
      </c>
      <c r="L21" s="68">
        <f>K21*100/I21</f>
        <v>-0.6394817193295805</v>
      </c>
    </row>
    <row r="22" spans="1:12" ht="21">
      <c r="A22" s="71" t="s">
        <v>67</v>
      </c>
      <c r="B22" s="72">
        <v>1</v>
      </c>
      <c r="C22" s="72">
        <v>4949</v>
      </c>
      <c r="D22" s="72">
        <v>1</v>
      </c>
      <c r="E22" s="73">
        <v>16825020.26</v>
      </c>
      <c r="F22" s="74">
        <f>E22/1000000</f>
        <v>16.825020260000002</v>
      </c>
      <c r="G22" s="75">
        <f>F22*100/F24</f>
        <v>0.008012989600224943</v>
      </c>
      <c r="H22" s="73">
        <v>12762276.66</v>
      </c>
      <c r="I22" s="74">
        <f>H22/1000000</f>
        <v>12.76227666</v>
      </c>
      <c r="J22" s="75">
        <f>I22*100/I24</f>
        <v>0.006094190547385442</v>
      </c>
      <c r="K22" s="105">
        <f t="shared" si="0"/>
        <v>4.062743600000003</v>
      </c>
      <c r="L22" s="106">
        <f>K22*100/I22</f>
        <v>31.834003510781148</v>
      </c>
    </row>
    <row r="23" spans="1:12" ht="21">
      <c r="A23" s="76" t="s">
        <v>68</v>
      </c>
      <c r="B23" s="77">
        <v>0</v>
      </c>
      <c r="C23" s="77">
        <v>0</v>
      </c>
      <c r="D23" s="77">
        <v>0</v>
      </c>
      <c r="E23" s="78">
        <v>16825020.26</v>
      </c>
      <c r="F23" s="79">
        <v>0</v>
      </c>
      <c r="G23" s="80">
        <v>0</v>
      </c>
      <c r="H23" s="78">
        <v>12762276.66</v>
      </c>
      <c r="I23" s="79">
        <v>0</v>
      </c>
      <c r="J23" s="80">
        <v>0</v>
      </c>
      <c r="K23" s="82">
        <f>F23-I23</f>
        <v>0</v>
      </c>
      <c r="L23" s="83">
        <v>0</v>
      </c>
    </row>
    <row r="24" spans="1:12" ht="24" thickBot="1">
      <c r="A24" s="26" t="s">
        <v>30</v>
      </c>
      <c r="B24" s="28">
        <f aca="true" t="shared" si="4" ref="B24:K24">SUM(B7:B22)</f>
        <v>642</v>
      </c>
      <c r="C24" s="28">
        <f t="shared" si="4"/>
        <v>1180016</v>
      </c>
      <c r="D24" s="28">
        <f t="shared" si="4"/>
        <v>4519</v>
      </c>
      <c r="E24" s="84">
        <f t="shared" si="4"/>
        <v>177104088750.60004</v>
      </c>
      <c r="F24" s="40">
        <f t="shared" si="4"/>
        <v>209971.82199671998</v>
      </c>
      <c r="G24" s="28">
        <f t="shared" si="4"/>
        <v>100.00000000000001</v>
      </c>
      <c r="H24" s="84">
        <f t="shared" si="4"/>
        <v>209417092569.83</v>
      </c>
      <c r="I24" s="40">
        <f t="shared" si="4"/>
        <v>209417.09256982998</v>
      </c>
      <c r="J24" s="28">
        <f t="shared" si="4"/>
        <v>100</v>
      </c>
      <c r="K24" s="102">
        <f t="shared" si="4"/>
        <v>554.7294268900035</v>
      </c>
      <c r="L24" s="107">
        <f>K24*100/I24</f>
        <v>0.26489214422888113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69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0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14">
      <selection activeCell="K12" sqref="K12"/>
    </sheetView>
  </sheetViews>
  <sheetFormatPr defaultColWidth="9.140625" defaultRowHeight="21.75"/>
  <cols>
    <col min="1" max="1" width="49.421875" style="1" customWidth="1"/>
    <col min="2" max="2" width="9.2812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26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71</v>
      </c>
      <c r="F5" s="155" t="s">
        <v>71</v>
      </c>
      <c r="G5" s="156"/>
      <c r="H5" s="101" t="s">
        <v>66</v>
      </c>
      <c r="I5" s="155" t="s">
        <v>66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s="113" customFormat="1" ht="21">
      <c r="A7" s="108" t="s">
        <v>42</v>
      </c>
      <c r="B7" s="57">
        <v>33</v>
      </c>
      <c r="C7" s="57">
        <v>224775</v>
      </c>
      <c r="D7" s="58">
        <v>86</v>
      </c>
      <c r="E7" s="41">
        <v>38483981376.06</v>
      </c>
      <c r="F7" s="109">
        <f>E7/1000000</f>
        <v>38483.98137606</v>
      </c>
      <c r="G7" s="110">
        <f>F7*100/F24</f>
        <v>18.210290888318823</v>
      </c>
      <c r="H7" s="41">
        <v>39118782332.45</v>
      </c>
      <c r="I7" s="109">
        <f>H7/1000000</f>
        <v>39118.78233245</v>
      </c>
      <c r="J7" s="110">
        <f>I7*100/I24</f>
        <v>18.63049144425726</v>
      </c>
      <c r="K7" s="146">
        <f aca="true" t="shared" si="0" ref="K7:K22">F7-I7</f>
        <v>-634.8009563899977</v>
      </c>
      <c r="L7" s="147">
        <f aca="true" t="shared" si="1" ref="L7:L18">K7*100/I7</f>
        <v>-1.622752341816669</v>
      </c>
    </row>
    <row r="8" spans="1:12" s="113" customFormat="1" ht="21">
      <c r="A8" s="114" t="s">
        <v>43</v>
      </c>
      <c r="B8" s="64">
        <v>64</v>
      </c>
      <c r="C8" s="64">
        <v>220061</v>
      </c>
      <c r="D8" s="64">
        <v>1029</v>
      </c>
      <c r="E8" s="73">
        <v>34943967.15</v>
      </c>
      <c r="F8" s="65">
        <f>E8*1000/1000000</f>
        <v>34943.96715</v>
      </c>
      <c r="G8" s="115">
        <f>F8*100/F24</f>
        <v>16.535186429260918</v>
      </c>
      <c r="H8" s="73">
        <v>34465097505.1</v>
      </c>
      <c r="I8" s="65">
        <f aca="true" t="shared" si="2" ref="I8:I21">H8/1000000</f>
        <v>34465.0975051</v>
      </c>
      <c r="J8" s="115">
        <f>I8*100/I24</f>
        <v>16.414153659931753</v>
      </c>
      <c r="K8" s="116">
        <f t="shared" si="0"/>
        <v>478.8696448999981</v>
      </c>
      <c r="L8" s="117">
        <f t="shared" si="1"/>
        <v>1.389433599684832</v>
      </c>
    </row>
    <row r="9" spans="1:12" s="113" customFormat="1" ht="21">
      <c r="A9" s="114" t="s">
        <v>44</v>
      </c>
      <c r="B9" s="64">
        <v>101</v>
      </c>
      <c r="C9" s="64">
        <v>168877</v>
      </c>
      <c r="D9" s="64">
        <v>658</v>
      </c>
      <c r="E9" s="118">
        <v>31135759.31</v>
      </c>
      <c r="F9" s="65">
        <f>E9*1000/1000000</f>
        <v>31135.75931</v>
      </c>
      <c r="G9" s="115">
        <f>F9*100/F24</f>
        <v>14.733175045565664</v>
      </c>
      <c r="H9" s="118">
        <v>30761358.12</v>
      </c>
      <c r="I9" s="65">
        <f>H9*1000/1000000</f>
        <v>30761.35812</v>
      </c>
      <c r="J9" s="115">
        <f>I9*100/I24</f>
        <v>14.65023155367987</v>
      </c>
      <c r="K9" s="116">
        <f t="shared" si="0"/>
        <v>374.4011900000005</v>
      </c>
      <c r="L9" s="117">
        <f t="shared" si="1"/>
        <v>1.2171152799543574</v>
      </c>
    </row>
    <row r="10" spans="1:12" s="113" customFormat="1" ht="21">
      <c r="A10" s="114" t="s">
        <v>17</v>
      </c>
      <c r="B10" s="64">
        <v>44</v>
      </c>
      <c r="C10" s="64">
        <v>85864</v>
      </c>
      <c r="D10" s="64">
        <v>320</v>
      </c>
      <c r="E10" s="104">
        <v>28940675157.86</v>
      </c>
      <c r="F10" s="65">
        <f>E10/1000000</f>
        <v>28940.67515786</v>
      </c>
      <c r="G10" s="115">
        <f>F10*100/F24</f>
        <v>13.694479996210026</v>
      </c>
      <c r="H10" s="104">
        <v>28646951398.87</v>
      </c>
      <c r="I10" s="65">
        <f t="shared" si="2"/>
        <v>28646.95139887</v>
      </c>
      <c r="J10" s="115">
        <f>I10*100/I24</f>
        <v>13.64323609065863</v>
      </c>
      <c r="K10" s="116">
        <f t="shared" si="0"/>
        <v>293.72375899000326</v>
      </c>
      <c r="L10" s="117">
        <f t="shared" si="1"/>
        <v>1.0253229214526103</v>
      </c>
    </row>
    <row r="11" spans="1:12" s="113" customFormat="1" ht="21">
      <c r="A11" s="114" t="s">
        <v>18</v>
      </c>
      <c r="B11" s="64">
        <v>38</v>
      </c>
      <c r="C11" s="64">
        <v>74131</v>
      </c>
      <c r="D11" s="64">
        <v>282</v>
      </c>
      <c r="E11" s="41">
        <v>20731907.95</v>
      </c>
      <c r="F11" s="65">
        <f>E11*1000/1000000</f>
        <v>20731.90795</v>
      </c>
      <c r="G11" s="115">
        <f>F11*100/F24</f>
        <v>9.810161551377448</v>
      </c>
      <c r="H11" s="41">
        <v>20635372896.45</v>
      </c>
      <c r="I11" s="65">
        <f t="shared" si="2"/>
        <v>20635.37289645</v>
      </c>
      <c r="J11" s="115">
        <f>I11*100/I24</f>
        <v>9.827686734447802</v>
      </c>
      <c r="K11" s="116">
        <f t="shared" si="0"/>
        <v>96.53505355000016</v>
      </c>
      <c r="L11" s="117">
        <f t="shared" si="1"/>
        <v>0.46781346784679395</v>
      </c>
    </row>
    <row r="12" spans="1:15" s="113" customFormat="1" ht="21">
      <c r="A12" s="114" t="s">
        <v>19</v>
      </c>
      <c r="B12" s="64">
        <v>53</v>
      </c>
      <c r="C12" s="64">
        <v>65308</v>
      </c>
      <c r="D12" s="64">
        <v>546</v>
      </c>
      <c r="E12" s="41">
        <v>12150635.93</v>
      </c>
      <c r="F12" s="65">
        <f>E12*1000/1000000</f>
        <v>12150.63593</v>
      </c>
      <c r="G12" s="115">
        <f>F12*100/F24</f>
        <v>5.7495770149448</v>
      </c>
      <c r="H12" s="41">
        <v>11998413056.71</v>
      </c>
      <c r="I12" s="65">
        <f t="shared" si="2"/>
        <v>11998.413056709998</v>
      </c>
      <c r="J12" s="115">
        <f>I12*100/I24</f>
        <v>5.714296776877723</v>
      </c>
      <c r="K12" s="116">
        <f t="shared" si="0"/>
        <v>152.2228732900021</v>
      </c>
      <c r="L12" s="117">
        <f t="shared" si="1"/>
        <v>1.268691722568035</v>
      </c>
      <c r="O12" s="119" t="s">
        <v>45</v>
      </c>
    </row>
    <row r="13" spans="1:12" s="113" customFormat="1" ht="21">
      <c r="A13" s="114" t="s">
        <v>20</v>
      </c>
      <c r="B13" s="64">
        <v>45</v>
      </c>
      <c r="C13" s="64">
        <v>81277</v>
      </c>
      <c r="D13" s="64">
        <v>408</v>
      </c>
      <c r="E13" s="41">
        <v>10165745702.61</v>
      </c>
      <c r="F13" s="65">
        <f>E13/1000000</f>
        <v>10165.74570261</v>
      </c>
      <c r="G13" s="115">
        <f>F13*100/F24</f>
        <v>4.810343933290767</v>
      </c>
      <c r="H13" s="41">
        <v>10020186254.88</v>
      </c>
      <c r="I13" s="65">
        <f t="shared" si="2"/>
        <v>10020.18625488</v>
      </c>
      <c r="J13" s="115">
        <f>I13*100/I24</f>
        <v>4.772157596954379</v>
      </c>
      <c r="K13" s="116">
        <f t="shared" si="0"/>
        <v>145.5594477300001</v>
      </c>
      <c r="L13" s="117">
        <f t="shared" si="1"/>
        <v>1.4526620965664205</v>
      </c>
    </row>
    <row r="14" spans="1:12" s="113" customFormat="1" ht="21">
      <c r="A14" s="114" t="s">
        <v>46</v>
      </c>
      <c r="B14" s="64">
        <v>33</v>
      </c>
      <c r="C14" s="64">
        <v>77791</v>
      </c>
      <c r="D14" s="64">
        <v>341</v>
      </c>
      <c r="E14" s="41">
        <v>9889791.57</v>
      </c>
      <c r="F14" s="65">
        <f aca="true" t="shared" si="3" ref="F14:F22">E14*1000/1000000</f>
        <v>9889.79157</v>
      </c>
      <c r="G14" s="115">
        <f>F14*100/F24</f>
        <v>4.6797647975834655</v>
      </c>
      <c r="H14" s="41">
        <v>9715682502.41</v>
      </c>
      <c r="I14" s="65">
        <f t="shared" si="2"/>
        <v>9715.68250241</v>
      </c>
      <c r="J14" s="115">
        <f>I14*100/I24</f>
        <v>4.627136350972737</v>
      </c>
      <c r="K14" s="116">
        <f t="shared" si="0"/>
        <v>174.10906758999954</v>
      </c>
      <c r="L14" s="117">
        <f t="shared" si="1"/>
        <v>1.7920415528894789</v>
      </c>
    </row>
    <row r="15" spans="1:12" s="113" customFormat="1" ht="21">
      <c r="A15" s="114" t="s">
        <v>47</v>
      </c>
      <c r="B15" s="64">
        <v>98</v>
      </c>
      <c r="C15" s="64">
        <v>82746</v>
      </c>
      <c r="D15" s="64">
        <v>244</v>
      </c>
      <c r="E15" s="41">
        <v>9712735.88</v>
      </c>
      <c r="F15" s="65">
        <f t="shared" si="3"/>
        <v>9712.73588</v>
      </c>
      <c r="G15" s="115">
        <f>F15*100/F24</f>
        <v>4.595983559181305</v>
      </c>
      <c r="H15" s="41">
        <v>9580831771.85</v>
      </c>
      <c r="I15" s="65">
        <f t="shared" si="2"/>
        <v>9580.83177185</v>
      </c>
      <c r="J15" s="115">
        <f>I15*100/I24</f>
        <v>4.562913099834732</v>
      </c>
      <c r="K15" s="116">
        <f t="shared" si="0"/>
        <v>131.90410814999996</v>
      </c>
      <c r="L15" s="117">
        <f t="shared" si="1"/>
        <v>1.3767500702554354</v>
      </c>
    </row>
    <row r="16" spans="1:12" s="113" customFormat="1" ht="21">
      <c r="A16" s="114" t="s">
        <v>48</v>
      </c>
      <c r="B16" s="64">
        <v>3</v>
      </c>
      <c r="C16" s="64">
        <v>9889</v>
      </c>
      <c r="D16" s="64">
        <v>13</v>
      </c>
      <c r="E16" s="41">
        <v>4042027.19</v>
      </c>
      <c r="F16" s="65">
        <f t="shared" si="3"/>
        <v>4042.02719</v>
      </c>
      <c r="G16" s="115">
        <f>F16*100/F24</f>
        <v>1.9126527005904548</v>
      </c>
      <c r="H16" s="41">
        <v>3976038508.01</v>
      </c>
      <c r="I16" s="65">
        <f t="shared" si="2"/>
        <v>3976.0385080100004</v>
      </c>
      <c r="J16" s="115">
        <f>I16*100/I24</f>
        <v>1.893605756334348</v>
      </c>
      <c r="K16" s="116">
        <f t="shared" si="0"/>
        <v>65.98868198999935</v>
      </c>
      <c r="L16" s="117">
        <f t="shared" si="1"/>
        <v>1.6596590263665871</v>
      </c>
    </row>
    <row r="17" spans="1:12" s="113" customFormat="1" ht="21">
      <c r="A17" s="114" t="s">
        <v>49</v>
      </c>
      <c r="B17" s="64">
        <v>35</v>
      </c>
      <c r="C17" s="64">
        <v>26426</v>
      </c>
      <c r="D17" s="64">
        <v>181</v>
      </c>
      <c r="E17" s="41">
        <v>3308038</v>
      </c>
      <c r="F17" s="65">
        <f t="shared" si="3"/>
        <v>3308.038</v>
      </c>
      <c r="G17" s="115">
        <f>F17*100/F24</f>
        <v>1.5653352926494903</v>
      </c>
      <c r="H17" s="41">
        <v>3297539954.96</v>
      </c>
      <c r="I17" s="65">
        <f t="shared" si="2"/>
        <v>3297.53995496</v>
      </c>
      <c r="J17" s="115">
        <f>I17*100/I24</f>
        <v>1.5704678483056225</v>
      </c>
      <c r="K17" s="116">
        <f t="shared" si="0"/>
        <v>10.498045039999852</v>
      </c>
      <c r="L17" s="117">
        <f t="shared" si="1"/>
        <v>0.31835990415246374</v>
      </c>
    </row>
    <row r="18" spans="1:12" ht="21">
      <c r="A18" s="18" t="s">
        <v>25</v>
      </c>
      <c r="B18" s="64">
        <v>50</v>
      </c>
      <c r="C18" s="19">
        <v>32571</v>
      </c>
      <c r="D18" s="19">
        <v>235</v>
      </c>
      <c r="E18" s="41">
        <v>2473901.94</v>
      </c>
      <c r="F18" s="65">
        <f t="shared" si="3"/>
        <v>2473.90194</v>
      </c>
      <c r="G18" s="66">
        <f>F18*100/F24</f>
        <v>1.1706292422384634</v>
      </c>
      <c r="H18" s="41">
        <v>2458408578.16</v>
      </c>
      <c r="I18" s="65">
        <f t="shared" si="2"/>
        <v>2458.4085781599997</v>
      </c>
      <c r="J18" s="66">
        <f>I18*100/I24</f>
        <v>1.1708278543196158</v>
      </c>
      <c r="K18" s="67">
        <f t="shared" si="0"/>
        <v>15.493361840000489</v>
      </c>
      <c r="L18" s="68">
        <f t="shared" si="1"/>
        <v>0.6302191579398296</v>
      </c>
    </row>
    <row r="19" spans="1:12" ht="21">
      <c r="A19" s="18" t="s">
        <v>50</v>
      </c>
      <c r="B19" s="19">
        <v>10</v>
      </c>
      <c r="C19" s="19">
        <v>13079</v>
      </c>
      <c r="D19" s="19">
        <v>49</v>
      </c>
      <c r="E19" s="41">
        <v>2166730.62</v>
      </c>
      <c r="F19" s="65">
        <f t="shared" si="3"/>
        <v>2166.73062</v>
      </c>
      <c r="G19" s="66">
        <f>F19*100/F24</f>
        <v>1.0252784004144788</v>
      </c>
      <c r="H19" s="41">
        <v>2141650301.54</v>
      </c>
      <c r="I19" s="65">
        <f>H19/1000000</f>
        <v>2141.65030154</v>
      </c>
      <c r="J19" s="66">
        <f>I19*100/I24</f>
        <v>1.0199703375310307</v>
      </c>
      <c r="K19" s="67">
        <f>F19-I19</f>
        <v>25.080318459999944</v>
      </c>
      <c r="L19" s="68">
        <f>K19*100/I19</f>
        <v>1.1710744019210513</v>
      </c>
    </row>
    <row r="20" spans="1:12" ht="21">
      <c r="A20" s="18" t="s">
        <v>51</v>
      </c>
      <c r="B20" s="19">
        <v>11</v>
      </c>
      <c r="C20" s="19">
        <v>15754</v>
      </c>
      <c r="D20" s="19">
        <v>84</v>
      </c>
      <c r="E20" s="41">
        <v>2156516.34</v>
      </c>
      <c r="F20" s="65">
        <f t="shared" si="3"/>
        <v>2156.51634</v>
      </c>
      <c r="G20" s="66">
        <f>F20*100/F24</f>
        <v>1.0204450904667082</v>
      </c>
      <c r="H20" s="41">
        <v>2139275.76</v>
      </c>
      <c r="I20" s="65">
        <f>H20*1000/1000000</f>
        <v>2139.2757599999995</v>
      </c>
      <c r="J20" s="66">
        <f>I20*100/I24</f>
        <v>1.018839451721011</v>
      </c>
      <c r="K20" s="67">
        <f>F20-I20</f>
        <v>17.24058000000059</v>
      </c>
      <c r="L20" s="68">
        <f>K20*100/I20</f>
        <v>0.8059073225791421</v>
      </c>
    </row>
    <row r="21" spans="1:12" ht="21">
      <c r="A21" s="71" t="s">
        <v>52</v>
      </c>
      <c r="B21" s="72">
        <v>23</v>
      </c>
      <c r="C21" s="72">
        <v>11103</v>
      </c>
      <c r="D21" s="72">
        <v>99</v>
      </c>
      <c r="E21" s="41">
        <v>1006581.07</v>
      </c>
      <c r="F21" s="74">
        <f t="shared" si="3"/>
        <v>1006.58107</v>
      </c>
      <c r="G21" s="75">
        <f>F21*100/F24</f>
        <v>0.47630555446578515</v>
      </c>
      <c r="H21" s="41">
        <v>999408035.07</v>
      </c>
      <c r="I21" s="74">
        <f t="shared" si="2"/>
        <v>999.4080350700001</v>
      </c>
      <c r="J21" s="75">
        <f>I21*100/I24</f>
        <v>0.4759724545732675</v>
      </c>
      <c r="K21" s="67">
        <f t="shared" si="0"/>
        <v>7.173034929999858</v>
      </c>
      <c r="L21" s="68">
        <f>K21*100/I21</f>
        <v>0.71772836302016</v>
      </c>
    </row>
    <row r="22" spans="1:12" ht="21">
      <c r="A22" s="71" t="s">
        <v>67</v>
      </c>
      <c r="B22" s="72">
        <v>1</v>
      </c>
      <c r="C22" s="72">
        <v>6034</v>
      </c>
      <c r="D22" s="72">
        <v>1</v>
      </c>
      <c r="E22" s="73">
        <v>21958.35</v>
      </c>
      <c r="F22" s="74">
        <f t="shared" si="3"/>
        <v>21.95835</v>
      </c>
      <c r="G22" s="75">
        <f>F22*100/F24</f>
        <v>0.010390503441420545</v>
      </c>
      <c r="H22" s="73">
        <v>16825020.26</v>
      </c>
      <c r="I22" s="74">
        <f>H22/1000000</f>
        <v>16.825020260000002</v>
      </c>
      <c r="J22" s="75">
        <f>I22*100/I24</f>
        <v>0.008012989600224943</v>
      </c>
      <c r="K22" s="105">
        <f t="shared" si="0"/>
        <v>5.133329739999997</v>
      </c>
      <c r="L22" s="106">
        <f>K22*100/I22</f>
        <v>30.51009544519857</v>
      </c>
    </row>
    <row r="23" spans="1:12" s="113" customFormat="1" ht="21">
      <c r="A23" s="120" t="s">
        <v>68</v>
      </c>
      <c r="B23" s="121">
        <v>0</v>
      </c>
      <c r="C23" s="121">
        <v>0</v>
      </c>
      <c r="D23" s="121">
        <v>0</v>
      </c>
      <c r="E23" s="78">
        <v>0</v>
      </c>
      <c r="F23" s="79">
        <v>0</v>
      </c>
      <c r="G23" s="122">
        <v>0</v>
      </c>
      <c r="H23" s="78">
        <v>0</v>
      </c>
      <c r="I23" s="79">
        <v>0</v>
      </c>
      <c r="J23" s="122">
        <v>0</v>
      </c>
      <c r="K23" s="123">
        <f>F23-I23</f>
        <v>0</v>
      </c>
      <c r="L23" s="124">
        <v>0</v>
      </c>
    </row>
    <row r="24" spans="1:12" ht="24" thickBot="1">
      <c r="A24" s="26" t="s">
        <v>30</v>
      </c>
      <c r="B24" s="28">
        <f aca="true" t="shared" si="4" ref="B24:K24">SUM(B7:B22)</f>
        <v>642</v>
      </c>
      <c r="C24" s="28">
        <f t="shared" si="4"/>
        <v>1195686</v>
      </c>
      <c r="D24" s="28">
        <f t="shared" si="4"/>
        <v>4576</v>
      </c>
      <c r="E24" s="84">
        <f t="shared" si="4"/>
        <v>77724142787.83002</v>
      </c>
      <c r="F24" s="40">
        <f t="shared" si="4"/>
        <v>211330.95353652997</v>
      </c>
      <c r="G24" s="28">
        <f t="shared" si="4"/>
        <v>100.00000000000001</v>
      </c>
      <c r="H24" s="84">
        <f>SUM(H7:H22)</f>
        <v>177104088750.60004</v>
      </c>
      <c r="I24" s="40">
        <f>SUM(I7:I22)</f>
        <v>209971.82199671998</v>
      </c>
      <c r="J24" s="28">
        <f>SUM(J7:J22)</f>
        <v>100.00000000000001</v>
      </c>
      <c r="K24" s="102">
        <f t="shared" si="4"/>
        <v>1359.131539810006</v>
      </c>
      <c r="L24" s="107">
        <f>K24*100/I24</f>
        <v>0.6472923494616517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72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9055118110236221" right="0.1968503937007874" top="0.7874015748031497" bottom="0.1968503937007874" header="0.5118110236220472" footer="0.5118110236220472"/>
  <pageSetup horizontalDpi="600" verticalDpi="600" orientation="landscape" paperSize="9" scale="90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C2">
      <selection activeCell="C6" sqref="C6"/>
    </sheetView>
  </sheetViews>
  <sheetFormatPr defaultColWidth="9.140625" defaultRowHeight="21.75"/>
  <cols>
    <col min="1" max="1" width="48.8515625" style="1" customWidth="1"/>
    <col min="2" max="2" width="8.57421875" style="1" customWidth="1"/>
    <col min="3" max="3" width="15.140625" style="1" customWidth="1"/>
    <col min="4" max="4" width="10.421875" style="1" customWidth="1"/>
    <col min="5" max="5" width="20.7109375" style="1" hidden="1" customWidth="1"/>
    <col min="6" max="6" width="15.00390625" style="1" customWidth="1"/>
    <col min="7" max="7" width="10.421875" style="1" customWidth="1"/>
    <col min="8" max="8" width="20.7109375" style="1" hidden="1" customWidth="1"/>
    <col min="9" max="9" width="15.00390625" style="1" customWidth="1"/>
    <col min="10" max="10" width="10.421875" style="1" customWidth="1"/>
    <col min="11" max="11" width="13.00390625" style="1" customWidth="1"/>
    <col min="12" max="16384" width="9.140625" style="1" customWidth="1"/>
  </cols>
  <sheetData>
    <row r="1" spans="1:12" ht="26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6.25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0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1.75" customHeight="1">
      <c r="A4" s="3"/>
      <c r="B4" s="4" t="s">
        <v>2</v>
      </c>
      <c r="C4" s="4" t="s">
        <v>2</v>
      </c>
      <c r="D4" s="4" t="s">
        <v>2</v>
      </c>
      <c r="E4" s="42" t="s">
        <v>4</v>
      </c>
      <c r="F4" s="160" t="s">
        <v>4</v>
      </c>
      <c r="G4" s="161"/>
      <c r="H4" s="42" t="s">
        <v>4</v>
      </c>
      <c r="I4" s="160" t="s">
        <v>4</v>
      </c>
      <c r="J4" s="161"/>
      <c r="K4" s="160" t="s">
        <v>4</v>
      </c>
      <c r="L4" s="163"/>
    </row>
    <row r="5" spans="1:12" ht="21">
      <c r="A5" s="7" t="s">
        <v>5</v>
      </c>
      <c r="B5" s="32" t="s">
        <v>6</v>
      </c>
      <c r="C5" s="32" t="s">
        <v>7</v>
      </c>
      <c r="D5" s="32" t="s">
        <v>8</v>
      </c>
      <c r="E5" s="101" t="s">
        <v>74</v>
      </c>
      <c r="F5" s="155" t="s">
        <v>74</v>
      </c>
      <c r="G5" s="156"/>
      <c r="H5" s="101" t="s">
        <v>71</v>
      </c>
      <c r="I5" s="155" t="s">
        <v>71</v>
      </c>
      <c r="J5" s="156"/>
      <c r="K5" s="158" t="s">
        <v>37</v>
      </c>
      <c r="L5" s="159"/>
    </row>
    <row r="6" spans="1:12" ht="21.75" thickBot="1">
      <c r="A6" s="11"/>
      <c r="B6" s="12" t="s">
        <v>10</v>
      </c>
      <c r="C6" s="13" t="s">
        <v>11</v>
      </c>
      <c r="D6" s="12" t="s">
        <v>11</v>
      </c>
      <c r="E6" s="12"/>
      <c r="F6" s="12" t="s">
        <v>12</v>
      </c>
      <c r="G6" s="12" t="s">
        <v>13</v>
      </c>
      <c r="H6" s="12"/>
      <c r="I6" s="12" t="s">
        <v>12</v>
      </c>
      <c r="J6" s="12" t="s">
        <v>13</v>
      </c>
      <c r="K6" s="33" t="s">
        <v>12</v>
      </c>
      <c r="L6" s="34" t="s">
        <v>13</v>
      </c>
    </row>
    <row r="7" spans="1:12" s="113" customFormat="1" ht="21">
      <c r="A7" s="108" t="s">
        <v>42</v>
      </c>
      <c r="B7" s="57">
        <v>33</v>
      </c>
      <c r="C7" s="57">
        <v>225825</v>
      </c>
      <c r="D7" s="58">
        <v>85</v>
      </c>
      <c r="E7" s="41">
        <v>39205125.58</v>
      </c>
      <c r="F7" s="109">
        <f>E7*1000/1000000</f>
        <v>39205.12558</v>
      </c>
      <c r="G7" s="110">
        <f>F7*100/F24</f>
        <v>18.309754519995927</v>
      </c>
      <c r="H7" s="41">
        <v>38483981376.06</v>
      </c>
      <c r="I7" s="109">
        <f>H7/1000000</f>
        <v>38483.98137606</v>
      </c>
      <c r="J7" s="110">
        <f>I7*100/I24</f>
        <v>18.210290888318823</v>
      </c>
      <c r="K7" s="111">
        <f aca="true" t="shared" si="0" ref="K7:K22">F7-I7</f>
        <v>721.144203939999</v>
      </c>
      <c r="L7" s="112">
        <f aca="true" t="shared" si="1" ref="L7:L18">K7*100/I7</f>
        <v>1.873881490828821</v>
      </c>
    </row>
    <row r="8" spans="1:12" s="113" customFormat="1" ht="21">
      <c r="A8" s="114" t="s">
        <v>43</v>
      </c>
      <c r="B8" s="64">
        <v>64</v>
      </c>
      <c r="C8" s="64">
        <v>221042</v>
      </c>
      <c r="D8" s="64">
        <v>1032</v>
      </c>
      <c r="E8" s="73">
        <v>35350892.62</v>
      </c>
      <c r="F8" s="65">
        <f>E8*1000/1000000</f>
        <v>35350.89262</v>
      </c>
      <c r="G8" s="115">
        <f>F8*100/F24</f>
        <v>16.50973326470175</v>
      </c>
      <c r="H8" s="73">
        <v>34943967.15</v>
      </c>
      <c r="I8" s="65">
        <f>H8*1000/1000000</f>
        <v>34943.96715</v>
      </c>
      <c r="J8" s="115">
        <f>I8*100/I24</f>
        <v>16.535186429260918</v>
      </c>
      <c r="K8" s="116">
        <f t="shared" si="0"/>
        <v>406.92547000000195</v>
      </c>
      <c r="L8" s="117">
        <f t="shared" si="1"/>
        <v>1.1645085065849543</v>
      </c>
    </row>
    <row r="9" spans="1:12" s="113" customFormat="1" ht="21">
      <c r="A9" s="114" t="s">
        <v>44</v>
      </c>
      <c r="B9" s="64">
        <v>101</v>
      </c>
      <c r="C9" s="64">
        <v>169499</v>
      </c>
      <c r="D9" s="64">
        <v>663</v>
      </c>
      <c r="E9" s="118">
        <v>31332611.89</v>
      </c>
      <c r="F9" s="65">
        <f>E9*1000/1000000</f>
        <v>31332.61189</v>
      </c>
      <c r="G9" s="115">
        <f>F9*100/F24</f>
        <v>14.633097680188724</v>
      </c>
      <c r="H9" s="118">
        <v>31135759.31</v>
      </c>
      <c r="I9" s="65">
        <f>H9*1000/1000000</f>
        <v>31135.75931</v>
      </c>
      <c r="J9" s="115">
        <f>I9*100/I24</f>
        <v>14.733175045565664</v>
      </c>
      <c r="K9" s="116">
        <f t="shared" si="0"/>
        <v>196.85257999999885</v>
      </c>
      <c r="L9" s="117">
        <f t="shared" si="1"/>
        <v>0.6322395353845599</v>
      </c>
    </row>
    <row r="10" spans="1:12" s="113" customFormat="1" ht="21">
      <c r="A10" s="114" t="s">
        <v>17</v>
      </c>
      <c r="B10" s="64">
        <v>43</v>
      </c>
      <c r="C10" s="64">
        <v>85634</v>
      </c>
      <c r="D10" s="64">
        <v>318</v>
      </c>
      <c r="E10" s="104">
        <v>29127348.99</v>
      </c>
      <c r="F10" s="65">
        <f>E10*1000/1000000</f>
        <v>29127.34899</v>
      </c>
      <c r="G10" s="115">
        <f>F10*100/F24</f>
        <v>13.603185857341442</v>
      </c>
      <c r="H10" s="104">
        <v>28940675157.86</v>
      </c>
      <c r="I10" s="65">
        <f>H10/1000000</f>
        <v>28940.67515786</v>
      </c>
      <c r="J10" s="115">
        <f>I10*100/I24</f>
        <v>13.694479996210026</v>
      </c>
      <c r="K10" s="116">
        <f t="shared" si="0"/>
        <v>186.6738321399971</v>
      </c>
      <c r="L10" s="117">
        <f t="shared" si="1"/>
        <v>0.6450223815504122</v>
      </c>
    </row>
    <row r="11" spans="1:12" s="113" customFormat="1" ht="21">
      <c r="A11" s="114" t="s">
        <v>18</v>
      </c>
      <c r="B11" s="64">
        <v>37</v>
      </c>
      <c r="C11" s="64">
        <v>74299</v>
      </c>
      <c r="D11" s="64">
        <v>283</v>
      </c>
      <c r="E11" s="41">
        <v>21202867.14</v>
      </c>
      <c r="F11" s="65">
        <f aca="true" t="shared" si="2" ref="F11:F22">E11*1000/1000000</f>
        <v>21202.86714</v>
      </c>
      <c r="G11" s="115">
        <f>F11*100/F24</f>
        <v>9.902258613132288</v>
      </c>
      <c r="H11" s="41">
        <v>20731907.95</v>
      </c>
      <c r="I11" s="65">
        <f>H11*1000/1000000</f>
        <v>20731.90795</v>
      </c>
      <c r="J11" s="115">
        <f>I11*100/I24</f>
        <v>9.810161551377448</v>
      </c>
      <c r="K11" s="116">
        <f t="shared" si="0"/>
        <v>470.95918999999776</v>
      </c>
      <c r="L11" s="117">
        <f t="shared" si="1"/>
        <v>2.2716635204817113</v>
      </c>
    </row>
    <row r="12" spans="1:15" s="113" customFormat="1" ht="21">
      <c r="A12" s="114" t="s">
        <v>19</v>
      </c>
      <c r="B12" s="64">
        <v>51</v>
      </c>
      <c r="C12" s="64">
        <v>65312</v>
      </c>
      <c r="D12" s="64">
        <v>544</v>
      </c>
      <c r="E12" s="41">
        <v>12195240.75</v>
      </c>
      <c r="F12" s="65">
        <f t="shared" si="2"/>
        <v>12195.24075</v>
      </c>
      <c r="G12" s="115">
        <f>F12*100/F24</f>
        <v>5.695476322072044</v>
      </c>
      <c r="H12" s="41">
        <v>12150635.93</v>
      </c>
      <c r="I12" s="65">
        <f>H12*1000/1000000</f>
        <v>12150.63593</v>
      </c>
      <c r="J12" s="115">
        <f>I12*100/I24</f>
        <v>5.7495770149448</v>
      </c>
      <c r="K12" s="116">
        <f t="shared" si="0"/>
        <v>44.60482000000047</v>
      </c>
      <c r="L12" s="117">
        <f t="shared" si="1"/>
        <v>0.36709864616938176</v>
      </c>
      <c r="O12" s="119" t="s">
        <v>45</v>
      </c>
    </row>
    <row r="13" spans="1:12" s="113" customFormat="1" ht="21">
      <c r="A13" s="114" t="s">
        <v>20</v>
      </c>
      <c r="B13" s="64">
        <v>45</v>
      </c>
      <c r="C13" s="64">
        <v>80747</v>
      </c>
      <c r="D13" s="64">
        <v>410</v>
      </c>
      <c r="E13" s="41">
        <v>10324137.29</v>
      </c>
      <c r="F13" s="65">
        <f t="shared" si="2"/>
        <v>10324.13729</v>
      </c>
      <c r="G13" s="115">
        <f>F13*100/F24</f>
        <v>4.82162514758194</v>
      </c>
      <c r="H13" s="41">
        <v>10165745702.61</v>
      </c>
      <c r="I13" s="65">
        <f>H13/1000000</f>
        <v>10165.74570261</v>
      </c>
      <c r="J13" s="115">
        <f>I13*100/I24</f>
        <v>4.810343933290767</v>
      </c>
      <c r="K13" s="116">
        <f t="shared" si="0"/>
        <v>158.3915873900005</v>
      </c>
      <c r="L13" s="117">
        <f t="shared" si="1"/>
        <v>1.558091182128767</v>
      </c>
    </row>
    <row r="14" spans="1:12" s="113" customFormat="1" ht="21">
      <c r="A14" s="114" t="s">
        <v>46</v>
      </c>
      <c r="B14" s="64">
        <v>31</v>
      </c>
      <c r="C14" s="64">
        <v>77357</v>
      </c>
      <c r="D14" s="64">
        <v>343</v>
      </c>
      <c r="E14" s="41">
        <v>9968416.67</v>
      </c>
      <c r="F14" s="65">
        <f t="shared" si="2"/>
        <v>9968.41667</v>
      </c>
      <c r="G14" s="115">
        <f>F14*100/F24</f>
        <v>4.655494899724161</v>
      </c>
      <c r="H14" s="41">
        <v>9889791.57</v>
      </c>
      <c r="I14" s="65">
        <f aca="true" t="shared" si="3" ref="I14:I22">H14*1000/1000000</f>
        <v>9889.79157</v>
      </c>
      <c r="J14" s="115">
        <f>I14*100/I24</f>
        <v>4.6797647975834655</v>
      </c>
      <c r="K14" s="116">
        <f t="shared" si="0"/>
        <v>78.62510000000111</v>
      </c>
      <c r="L14" s="117">
        <f t="shared" si="1"/>
        <v>0.7950127102628222</v>
      </c>
    </row>
    <row r="15" spans="1:12" s="113" customFormat="1" ht="21">
      <c r="A15" s="114" t="s">
        <v>47</v>
      </c>
      <c r="B15" s="64">
        <v>99</v>
      </c>
      <c r="C15" s="64">
        <v>84225</v>
      </c>
      <c r="D15" s="64">
        <v>248</v>
      </c>
      <c r="E15" s="41">
        <v>9952941.36</v>
      </c>
      <c r="F15" s="65">
        <f t="shared" si="2"/>
        <v>9952.94136</v>
      </c>
      <c r="G15" s="115">
        <f>F15*100/F24</f>
        <v>4.648267550671481</v>
      </c>
      <c r="H15" s="41">
        <v>9712735.88</v>
      </c>
      <c r="I15" s="65">
        <f t="shared" si="3"/>
        <v>9712.73588</v>
      </c>
      <c r="J15" s="115">
        <f>I15*100/I24</f>
        <v>4.595983559181305</v>
      </c>
      <c r="K15" s="116">
        <f t="shared" si="0"/>
        <v>240.20548000000053</v>
      </c>
      <c r="L15" s="117">
        <f t="shared" si="1"/>
        <v>2.473098033012718</v>
      </c>
    </row>
    <row r="16" spans="1:12" s="113" customFormat="1" ht="21">
      <c r="A16" s="114" t="s">
        <v>48</v>
      </c>
      <c r="B16" s="64">
        <v>3</v>
      </c>
      <c r="C16" s="64">
        <v>9894</v>
      </c>
      <c r="D16" s="64">
        <v>13</v>
      </c>
      <c r="E16" s="41">
        <v>4089811.75</v>
      </c>
      <c r="F16" s="65">
        <f t="shared" si="2"/>
        <v>4089.81175</v>
      </c>
      <c r="G16" s="115">
        <f>F16*100/F24</f>
        <v>1.910042323998977</v>
      </c>
      <c r="H16" s="41">
        <v>4042027.19</v>
      </c>
      <c r="I16" s="65">
        <f t="shared" si="3"/>
        <v>4042.02719</v>
      </c>
      <c r="J16" s="115">
        <f>I16*100/I24</f>
        <v>1.9126527005904548</v>
      </c>
      <c r="K16" s="116">
        <f t="shared" si="0"/>
        <v>47.784560000000056</v>
      </c>
      <c r="L16" s="117">
        <f t="shared" si="1"/>
        <v>1.182192938192483</v>
      </c>
    </row>
    <row r="17" spans="1:12" s="113" customFormat="1" ht="21">
      <c r="A17" s="114" t="s">
        <v>49</v>
      </c>
      <c r="B17" s="64">
        <v>35</v>
      </c>
      <c r="C17" s="64">
        <v>26842</v>
      </c>
      <c r="D17" s="64">
        <v>182</v>
      </c>
      <c r="E17" s="41">
        <v>3389563.87</v>
      </c>
      <c r="F17" s="65">
        <f t="shared" si="2"/>
        <v>3389.56387</v>
      </c>
      <c r="G17" s="115">
        <f>F17*100/F24</f>
        <v>1.5830094017402552</v>
      </c>
      <c r="H17" s="41">
        <v>3308038</v>
      </c>
      <c r="I17" s="65">
        <f t="shared" si="3"/>
        <v>3308.038</v>
      </c>
      <c r="J17" s="115">
        <f>I17*100/I24</f>
        <v>1.5653352926494903</v>
      </c>
      <c r="K17" s="116">
        <f t="shared" si="0"/>
        <v>81.52586999999994</v>
      </c>
      <c r="L17" s="117">
        <f t="shared" si="1"/>
        <v>2.4644780380394646</v>
      </c>
    </row>
    <row r="18" spans="1:12" s="113" customFormat="1" ht="21">
      <c r="A18" s="114" t="s">
        <v>25</v>
      </c>
      <c r="B18" s="64">
        <v>50</v>
      </c>
      <c r="C18" s="64">
        <v>32525</v>
      </c>
      <c r="D18" s="64">
        <v>237</v>
      </c>
      <c r="E18" s="41">
        <v>2530463.17</v>
      </c>
      <c r="F18" s="65">
        <f>E18*1000/1000000</f>
        <v>2530.46317</v>
      </c>
      <c r="G18" s="115">
        <f>F18*100/F24</f>
        <v>1.1817883192351382</v>
      </c>
      <c r="H18" s="41">
        <v>2473901.94</v>
      </c>
      <c r="I18" s="65">
        <f t="shared" si="3"/>
        <v>2473.90194</v>
      </c>
      <c r="J18" s="115">
        <f>I18*100/I24</f>
        <v>1.1706292422384634</v>
      </c>
      <c r="K18" s="116">
        <f t="shared" si="0"/>
        <v>56.561229999999796</v>
      </c>
      <c r="L18" s="117">
        <f t="shared" si="1"/>
        <v>2.2863165708176694</v>
      </c>
    </row>
    <row r="19" spans="1:12" s="113" customFormat="1" ht="21">
      <c r="A19" s="114" t="s">
        <v>50</v>
      </c>
      <c r="B19" s="64">
        <v>10</v>
      </c>
      <c r="C19" s="64">
        <v>13053</v>
      </c>
      <c r="D19" s="64">
        <v>49</v>
      </c>
      <c r="E19" s="41">
        <v>2199184.58</v>
      </c>
      <c r="F19" s="65">
        <f t="shared" si="2"/>
        <v>2199.18458</v>
      </c>
      <c r="G19" s="115">
        <f>F19*100/F24</f>
        <v>1.0270730984343996</v>
      </c>
      <c r="H19" s="41">
        <v>2166730.62</v>
      </c>
      <c r="I19" s="65">
        <f t="shared" si="3"/>
        <v>2166.73062</v>
      </c>
      <c r="J19" s="115">
        <f>I19*100/I24</f>
        <v>1.0252784004144788</v>
      </c>
      <c r="K19" s="116">
        <f>F19-I19</f>
        <v>32.45396000000028</v>
      </c>
      <c r="L19" s="117">
        <f>K19*100/I19</f>
        <v>1.4978308655646488</v>
      </c>
    </row>
    <row r="20" spans="1:12" s="113" customFormat="1" ht="21">
      <c r="A20" s="114" t="s">
        <v>51</v>
      </c>
      <c r="B20" s="64">
        <v>11</v>
      </c>
      <c r="C20" s="64">
        <v>15565</v>
      </c>
      <c r="D20" s="64">
        <v>84</v>
      </c>
      <c r="E20" s="41">
        <v>2204681.65</v>
      </c>
      <c r="F20" s="65">
        <f t="shared" si="2"/>
        <v>2204.68165</v>
      </c>
      <c r="G20" s="115">
        <f>F20*100/F24</f>
        <v>1.0296403648514871</v>
      </c>
      <c r="H20" s="41">
        <v>2156516.34</v>
      </c>
      <c r="I20" s="65">
        <f t="shared" si="3"/>
        <v>2156.51634</v>
      </c>
      <c r="J20" s="115">
        <f>I20*100/I24</f>
        <v>1.0204450904667082</v>
      </c>
      <c r="K20" s="116">
        <f>F20-I20</f>
        <v>48.16530999999986</v>
      </c>
      <c r="L20" s="117">
        <f>K20*100/I20</f>
        <v>2.233477628089749</v>
      </c>
    </row>
    <row r="21" spans="1:12" s="113" customFormat="1" ht="21">
      <c r="A21" s="125" t="s">
        <v>52</v>
      </c>
      <c r="B21" s="126">
        <v>23</v>
      </c>
      <c r="C21" s="126">
        <v>11103</v>
      </c>
      <c r="D21" s="126">
        <v>99</v>
      </c>
      <c r="E21" s="41">
        <v>1022017.57</v>
      </c>
      <c r="F21" s="65">
        <f t="shared" si="2"/>
        <v>1022.01757</v>
      </c>
      <c r="G21" s="127">
        <f>F21*100/F24</f>
        <v>0.47730725370686977</v>
      </c>
      <c r="H21" s="41">
        <v>1006581.07</v>
      </c>
      <c r="I21" s="74">
        <f t="shared" si="3"/>
        <v>1006.58107</v>
      </c>
      <c r="J21" s="127">
        <f>I21*100/I24</f>
        <v>0.47630555446578515</v>
      </c>
      <c r="K21" s="116">
        <f t="shared" si="0"/>
        <v>15.436500000000024</v>
      </c>
      <c r="L21" s="117">
        <f>K21*100/I21</f>
        <v>1.5335575504117145</v>
      </c>
    </row>
    <row r="22" spans="1:12" s="113" customFormat="1" ht="21">
      <c r="A22" s="125" t="s">
        <v>67</v>
      </c>
      <c r="B22" s="126">
        <v>1</v>
      </c>
      <c r="C22" s="126">
        <v>5997</v>
      </c>
      <c r="D22" s="126">
        <v>1</v>
      </c>
      <c r="E22" s="73">
        <v>26220</v>
      </c>
      <c r="F22" s="65">
        <f t="shared" si="2"/>
        <v>26.22</v>
      </c>
      <c r="G22" s="127">
        <f>F22*100/F24</f>
        <v>0.012245382623112953</v>
      </c>
      <c r="H22" s="73">
        <v>21958.35</v>
      </c>
      <c r="I22" s="74">
        <f t="shared" si="3"/>
        <v>21.95835</v>
      </c>
      <c r="J22" s="127">
        <f>I22*100/I24</f>
        <v>0.010390503441420545</v>
      </c>
      <c r="K22" s="128">
        <f t="shared" si="0"/>
        <v>4.2616499999999995</v>
      </c>
      <c r="L22" s="129">
        <f>K22*100/I22</f>
        <v>19.40787900730246</v>
      </c>
    </row>
    <row r="23" spans="1:12" s="113" customFormat="1" ht="21">
      <c r="A23" s="120" t="s">
        <v>68</v>
      </c>
      <c r="B23" s="121">
        <v>0</v>
      </c>
      <c r="C23" s="121">
        <v>0</v>
      </c>
      <c r="D23" s="121">
        <v>0</v>
      </c>
      <c r="E23" s="78"/>
      <c r="F23" s="79">
        <v>0</v>
      </c>
      <c r="G23" s="122">
        <v>0</v>
      </c>
      <c r="H23" s="78">
        <v>0</v>
      </c>
      <c r="I23" s="79">
        <v>0</v>
      </c>
      <c r="J23" s="122">
        <v>0</v>
      </c>
      <c r="K23" s="123">
        <f>F23-I23</f>
        <v>0</v>
      </c>
      <c r="L23" s="124">
        <v>0</v>
      </c>
    </row>
    <row r="24" spans="1:12" s="113" customFormat="1" ht="24" thickBot="1">
      <c r="A24" s="130" t="s">
        <v>30</v>
      </c>
      <c r="B24" s="131">
        <f aca="true" t="shared" si="4" ref="B24:K24">SUM(B7:B22)</f>
        <v>637</v>
      </c>
      <c r="C24" s="131">
        <f t="shared" si="4"/>
        <v>1198919</v>
      </c>
      <c r="D24" s="131">
        <f t="shared" si="4"/>
        <v>4591</v>
      </c>
      <c r="E24" s="132">
        <f t="shared" si="4"/>
        <v>214121524.87999997</v>
      </c>
      <c r="F24" s="133">
        <f>SUM(F7:F22)</f>
        <v>214121.52488</v>
      </c>
      <c r="G24" s="131">
        <f t="shared" si="4"/>
        <v>99.99999999999999</v>
      </c>
      <c r="H24" s="84">
        <f t="shared" si="4"/>
        <v>77724142787.83002</v>
      </c>
      <c r="I24" s="133">
        <f>SUM(I7:I22)</f>
        <v>211330.95353652997</v>
      </c>
      <c r="J24" s="131">
        <f>SUM(J7:J22)</f>
        <v>100.00000000000001</v>
      </c>
      <c r="K24" s="134">
        <f t="shared" si="4"/>
        <v>2790.571343469997</v>
      </c>
      <c r="L24" s="135">
        <f>K24*100/I24</f>
        <v>1.320474495936833</v>
      </c>
    </row>
    <row r="25" ht="26.25" customHeight="1"/>
    <row r="26" ht="21">
      <c r="A26" s="31" t="s">
        <v>31</v>
      </c>
    </row>
    <row r="27" ht="21">
      <c r="A27" s="31" t="s">
        <v>32</v>
      </c>
    </row>
    <row r="28" ht="21">
      <c r="A28" s="31" t="s">
        <v>75</v>
      </c>
    </row>
  </sheetData>
  <mergeCells count="8">
    <mergeCell ref="F5:G5"/>
    <mergeCell ref="I5:J5"/>
    <mergeCell ref="K5:L5"/>
    <mergeCell ref="A1:L1"/>
    <mergeCell ref="A2:L2"/>
    <mergeCell ref="F4:G4"/>
    <mergeCell ref="I4:J4"/>
    <mergeCell ref="K4:L4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scale="9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</dc:creator>
  <cp:keywords/>
  <dc:description/>
  <cp:lastModifiedBy>AIMC2</cp:lastModifiedBy>
  <cp:lastPrinted>2002-02-06T01:57:15Z</cp:lastPrinted>
  <dcterms:created xsi:type="dcterms:W3CDTF">2001-04-10T12:48:08Z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