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11" yWindow="540" windowWidth="11370" windowHeight="11265" tabRatio="691" firstSheet="5" activeTab="12"/>
  </bookViews>
  <sheets>
    <sheet name="Dec_2013" sheetId="1" r:id="rId1"/>
    <sheet name="Jan_2014" sheetId="2" r:id="rId2"/>
    <sheet name="Feb_2014" sheetId="3" r:id="rId3"/>
    <sheet name="Mar_2014" sheetId="4" r:id="rId4"/>
    <sheet name="Apr_2014 " sheetId="5" r:id="rId5"/>
    <sheet name="May_2014" sheetId="6" r:id="rId6"/>
    <sheet name="Jun_2014 " sheetId="7" r:id="rId7"/>
    <sheet name="July_2014" sheetId="8" r:id="rId8"/>
    <sheet name="August_2014 " sheetId="9" r:id="rId9"/>
    <sheet name="September_2014 " sheetId="10" r:id="rId10"/>
    <sheet name="October_2014 " sheetId="11" r:id="rId11"/>
    <sheet name="November_2014 " sheetId="12" r:id="rId12"/>
    <sheet name="December_2014" sheetId="13" r:id="rId13"/>
    <sheet name="PRIVATE fund management" sheetId="14" r:id="rId14"/>
    <sheet name="data" sheetId="15" r:id="rId15"/>
  </sheets>
  <definedNames>
    <definedName name="_xlnm.Print_Area" localSheetId="4">'Apr_2014 '!$A$1:$N$33</definedName>
    <definedName name="_xlnm.Print_Area" localSheetId="8">'August_2014 '!$A$1:$N$33</definedName>
    <definedName name="_xlnm.Print_Area" localSheetId="0">'Dec_2013'!$A$1:$N$34</definedName>
    <definedName name="_xlnm.Print_Area" localSheetId="12">'December_2014'!$A$1:$N$33</definedName>
    <definedName name="_xlnm.Print_Area" localSheetId="2">'Feb_2014'!$A$1:$N$33</definedName>
    <definedName name="_xlnm.Print_Area" localSheetId="1">'Jan_2014'!$A$1:$N$34</definedName>
    <definedName name="_xlnm.Print_Area" localSheetId="7">'July_2014'!$A$1:$N$33</definedName>
    <definedName name="_xlnm.Print_Area" localSheetId="6">'Jun_2014 '!$A$1:$N$33</definedName>
    <definedName name="_xlnm.Print_Area" localSheetId="3">'Mar_2014'!$A$1:$N$33</definedName>
    <definedName name="_xlnm.Print_Area" localSheetId="5">'May_2014'!$A$1:$N$33</definedName>
    <definedName name="_xlnm.Print_Area" localSheetId="11">'November_2014 '!$A$1:$N$33</definedName>
    <definedName name="_xlnm.Print_Area" localSheetId="10">'October_2014 '!$A$1:$N$33</definedName>
    <definedName name="_xlnm.Print_Area" localSheetId="9">'September_2014 '!$A$1:$N$33</definedName>
  </definedNames>
  <calcPr fullCalcOnLoad="1"/>
</workbook>
</file>

<file path=xl/sharedStrings.xml><?xml version="1.0" encoding="utf-8"?>
<sst xmlns="http://schemas.openxmlformats.org/spreadsheetml/2006/main" count="759" uniqueCount="95">
  <si>
    <t>รายงานแสดงการจัดการกองทุนส่วนบุคคล</t>
  </si>
  <si>
    <t xml:space="preserve">         เปลี่ยนแปลง</t>
  </si>
  <si>
    <t>ลำดับ</t>
  </si>
  <si>
    <t xml:space="preserve">บริษัท </t>
  </si>
  <si>
    <t>จำนวน</t>
  </si>
  <si>
    <t>จำนวนเงิน</t>
  </si>
  <si>
    <t>%</t>
  </si>
  <si>
    <t xml:space="preserve">% </t>
  </si>
  <si>
    <t>(กองทุน)</t>
  </si>
  <si>
    <t>(ล้านบาท)</t>
  </si>
  <si>
    <t xml:space="preserve"> บริษัทหลักทรัพย์จัดการกองทุน กสิกรไทย จำกัด</t>
  </si>
  <si>
    <t xml:space="preserve"> บริษัทหลักทรัพย์จัดการกองทุน ทิสโก้ จำกัด</t>
  </si>
  <si>
    <t xml:space="preserve"> บริษัทหลักทรัพย์จัดการกองทุนรวม วรรณ จำกัด</t>
  </si>
  <si>
    <t xml:space="preserve"> บริษัทหลักทรัพย์จัดการกองทุน เอ็มเอฟซี จำกัด (มหาชน)</t>
  </si>
  <si>
    <t xml:space="preserve"> บริษัทหลักทรัพย์จัดการกองทุน กรุงไทย จำกัด (มหาชน)</t>
  </si>
  <si>
    <t xml:space="preserve"> บริษัทหลักทรัพย์จัดการกองทุน ธนชาต จำกัด</t>
  </si>
  <si>
    <t xml:space="preserve"> บริษัทหลักทรัพย์จัดการกองทุน ไทยพาณิชย์ จำกัด</t>
  </si>
  <si>
    <t xml:space="preserve"> บริษัทหลักทรัพย์ บัวหลวง จำกัด (มหาชน)</t>
  </si>
  <si>
    <t xml:space="preserve"> บริษัทหลักทรัพย์จัดการกองทุน อเบอร์ดีน จำกัด  </t>
  </si>
  <si>
    <t xml:space="preserve"> บริษัทหลักทรัพย์จัดการกองทุน แอสเซท พลัส จำกัด</t>
  </si>
  <si>
    <t xml:space="preserve"> บริษัทหลักทรัพย์จัดการกองทุน แมนูไลฟ์ (ประเทศไทย) จำกัด</t>
  </si>
  <si>
    <t xml:space="preserve"> บริษัทหลักทรัพย์จัดการกองทุน สยาม ไนท์ ฟันด์ แมเนจเม้นท์ จำกัด</t>
  </si>
  <si>
    <t xml:space="preserve"> บริษัทหลักทรัพย์จัดการกองทุน ฟินันซ่า  จำกัด</t>
  </si>
  <si>
    <t xml:space="preserve"> บริษัทหลักทรัพย์ เมอร์ชั่น พาร์ทเนอร์ จำกัด (มหาชน)</t>
  </si>
  <si>
    <t xml:space="preserve"> บริษัทหลักทรัพย์ ฟิลลิป (ประเทศไทย) จำกัด (มหาชน)</t>
  </si>
  <si>
    <t>รวม</t>
  </si>
  <si>
    <t>ที่มา:  บริษัทผู้จัดการกองทุนส่วนบุคคล</t>
  </si>
  <si>
    <t>จัดทำโดย:  สมาคมบริษัทจัดการลงทุน</t>
  </si>
  <si>
    <t>No. of Funds</t>
  </si>
  <si>
    <t>Amount of Funds (Million Baht)</t>
  </si>
  <si>
    <t xml:space="preserve"> บริษัทหลักทรัพย์จัดการกองทุนรวม บัวหลวง จำกัด</t>
  </si>
  <si>
    <t xml:space="preserve"> บริษัทหลักทรัพย์จัดการกองทุน ซีไอเอ็มบี-พรินซิเพิล จำกัด</t>
  </si>
  <si>
    <t xml:space="preserve"> บริษัทหลักทรัพย์จัดการกองทุน ทหารไทย จำกัด</t>
  </si>
  <si>
    <t>การแสดงข้อมูลเปรียบเทียบเดือนก่อนหน้า</t>
  </si>
  <si>
    <t>การแสดงข้อมูลเปรียบเทียบสิ้นปี</t>
  </si>
  <si>
    <t xml:space="preserve">บริษัทหลักทรัพย์จัดการกองทุน กรุงศรี จำกัด </t>
  </si>
  <si>
    <t>บริษัทหลักทรัพย์จัดการกองทุนรวม โซลาริส จำกัด</t>
  </si>
  <si>
    <t>ธันวาคม  2555</t>
  </si>
  <si>
    <t>บริษัทหลักทรัพย์ ภัทร จำกัด (มหาชน)</t>
  </si>
  <si>
    <t>Dec 13</t>
  </si>
  <si>
    <t xml:space="preserve"> บริษัทหลักทรัพย์จัดการกองทุน ยูโอบี (ประเทศไทย) จำกัด</t>
  </si>
  <si>
    <t>บริษัทหลักทรัพย์จัดการกองทุน ภัทร จำกัด</t>
  </si>
  <si>
    <t>พฤศจิกายน 2556</t>
  </si>
  <si>
    <t>ธันวาคม 2556</t>
  </si>
  <si>
    <t>ณ  31 ธันวาคม 2556</t>
  </si>
  <si>
    <t>วันที่เผยแพร่  :  24 มกราคม 2557</t>
  </si>
  <si>
    <t>Jan 14</t>
  </si>
  <si>
    <t>Feb 14</t>
  </si>
  <si>
    <t>Mar 14</t>
  </si>
  <si>
    <t>Apr 14</t>
  </si>
  <si>
    <t>May 14</t>
  </si>
  <si>
    <t>Jun 14</t>
  </si>
  <si>
    <t>Jul 14</t>
  </si>
  <si>
    <t>Aug 14</t>
  </si>
  <si>
    <t>Sep 14</t>
  </si>
  <si>
    <t>Oct 14</t>
  </si>
  <si>
    <t>Nov 14</t>
  </si>
  <si>
    <t>Dec 14</t>
  </si>
  <si>
    <t>มกราคม 2557</t>
  </si>
  <si>
    <t>ณ  31 มกราคม 2557</t>
  </si>
  <si>
    <t>ธันวาคม  2556</t>
  </si>
  <si>
    <t>ณ  28 กุมภาพันธ์ 2557</t>
  </si>
  <si>
    <t>กุมภาพันธ์ 2557</t>
  </si>
  <si>
    <t>มีนาคม 2557</t>
  </si>
  <si>
    <t>ณ  31 มีนาคม 2557</t>
  </si>
  <si>
    <t>วันที่เผยแพร่  :  24 เมษายน 2557</t>
  </si>
  <si>
    <t>เมษายน 2557</t>
  </si>
  <si>
    <t>ณ  30  เมษายน 2557</t>
  </si>
  <si>
    <t>new</t>
  </si>
  <si>
    <t>วันที่เผยแพร่  :  27 พฤษภาคม 2557</t>
  </si>
  <si>
    <t>พฤษภาคม 2557</t>
  </si>
  <si>
    <t>ณ  31 พฤษภาคม 2557</t>
  </si>
  <si>
    <t>วันที่เผยแพร่  :  26 มิถุนายน 2557</t>
  </si>
  <si>
    <t>ณ  30 มิถุนายน 2557</t>
  </si>
  <si>
    <t>มิถุนายน 2557</t>
  </si>
  <si>
    <t>วันที่เผยแพร่  :  24 กรกฏาคม 2557</t>
  </si>
  <si>
    <t>* บริษัทหลักทรัพย์จัดการกองทุน ภัทร จำกัด รับโอนกองทุนมาจาก บริษัทหลักทรัพย์ ภัทร จำกัด (มหาชน) ตั้งแต่ มกราคม 2557</t>
  </si>
  <si>
    <t>บริษัทหลักทรัพย์จัดการกองทุน ภัทร จำกัด *</t>
  </si>
  <si>
    <t>ณ  31 กรกฎาคม 2557</t>
  </si>
  <si>
    <t>กรกฎาคม 2557</t>
  </si>
  <si>
    <t>วันที่เผยแพร่  :  22 สิงหาคม 2557</t>
  </si>
  <si>
    <t>ณ  31 สิงหาคม 2557</t>
  </si>
  <si>
    <t>สิงหาคม 2557</t>
  </si>
  <si>
    <t>วันที่เผยแพร่  :  24 กันยายน 2557</t>
  </si>
  <si>
    <t>ณ  30 กันยายน 2557</t>
  </si>
  <si>
    <t>กันยายน 2557</t>
  </si>
  <si>
    <t>ตุลาคม 2557</t>
  </si>
  <si>
    <t>วันที่เผยแพร่  :  26 พฤศจิกายน 2557</t>
  </si>
  <si>
    <t>ณ  31 ตุลาคม 2557</t>
  </si>
  <si>
    <t>ณ  30 พฤศจิกายน 2557</t>
  </si>
  <si>
    <t>พฤศจิกายน 2557</t>
  </si>
  <si>
    <t>วันที่เผยแพร่  :  25 ธันวาคม 2557</t>
  </si>
  <si>
    <t>ณ  30 ธันวาคม 2557</t>
  </si>
  <si>
    <t>ธันวาคม 2557</t>
  </si>
  <si>
    <t>วันที่เผยแพร่  :  23 มกราคม 2558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</si>
</sst>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  <numFmt numFmtId="177" formatCode="#,##0.00;[Red]\(#,##0.00\)"/>
    <numFmt numFmtId="178" formatCode="_-* #,##0.00000000_-;\-* #,##0.00000000_-;_-* &quot;-&quot;??_-;_-@_-"/>
    <numFmt numFmtId="179" formatCode="_(* #,##0.00000000_);_(* \(#,##0.00000000\);_(* &quot;-&quot;????????_);_(@_)"/>
    <numFmt numFmtId="180" formatCode="_-* #,##0.0000000_-;\-* #,##0.0000000_-;_-* &quot;-&quot;??_-;_-@_-"/>
    <numFmt numFmtId="181" formatCode="_-* #,##0.000000_-;\-* #,##0.000000_-;_-* &quot;-&quot;??_-;_-@_-"/>
    <numFmt numFmtId="182" formatCode="_-* #,##0.00000_-;\-* #,##0.00000_-;_-* &quot;-&quot;??_-;_-@_-"/>
    <numFmt numFmtId="183" formatCode="_-* #,##0.0000_-;\-* #,##0.0000_-;_-* &quot;-&quot;??_-;_-@_-"/>
    <numFmt numFmtId="184" formatCode="_-* #,##0.000_-;\-* #,##0.000_-;_-* &quot;-&quot;??_-;_-@_-"/>
    <numFmt numFmtId="185" formatCode="_-* #,##0.000000000_-;\-* #,##0.000000000_-;_-* &quot;-&quot;??_-;_-@_-"/>
    <numFmt numFmtId="186" formatCode="_-* #,##0.0000000000_-;\-* #,##0.0000000000_-;_-* &quot;-&quot;??_-;_-@_-"/>
    <numFmt numFmtId="187" formatCode="_-* #,##0.0_-;\-* #,##0.0_-;_-* &quot;-&quot;??_-;_-@_-"/>
    <numFmt numFmtId="188" formatCode="_(* #,##0_);_(* \(#,##0\);_(* &quot;-&quot;??_);_(@_)"/>
    <numFmt numFmtId="189" formatCode="&quot;ประกาศมูลค่าหน่วยลงทุน ประจำวันที่&quot;\ d\ ดดดด\ bbbb"/>
    <numFmt numFmtId="190" formatCode="&quot;ประจำเดือน&quot;\ ดดดด\ bbbb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</numFmts>
  <fonts count="51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0"/>
      <name val="Arial"/>
      <family val="2"/>
    </font>
    <font>
      <b/>
      <sz val="14"/>
      <name val="AngsanaUPC"/>
      <family val="1"/>
    </font>
    <font>
      <sz val="14"/>
      <name val="AngsanaUPC"/>
      <family val="1"/>
    </font>
    <font>
      <b/>
      <sz val="10"/>
      <name val="Arial"/>
      <family val="2"/>
    </font>
    <font>
      <b/>
      <sz val="16"/>
      <name val="AngsanaUPC"/>
      <family val="1"/>
    </font>
    <font>
      <sz val="14"/>
      <color indexed="8"/>
      <name val="Cordia New"/>
      <family val="0"/>
    </font>
    <font>
      <b/>
      <sz val="11"/>
      <color indexed="2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7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6"/>
      <color indexed="8"/>
      <name val="Arial"/>
      <family val="0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>
        <color theme="1"/>
      </top>
      <bottom style="thin">
        <color theme="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</cellStyleXfs>
  <cellXfs count="1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/>
    </xf>
    <xf numFmtId="2" fontId="5" fillId="0" borderId="2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6" fontId="5" fillId="0" borderId="0" xfId="0" applyNumberFormat="1" applyFont="1" applyFill="1" applyAlignment="1">
      <alignment/>
    </xf>
    <xf numFmtId="0" fontId="3" fillId="0" borderId="0" xfId="71">
      <alignment/>
      <protection/>
    </xf>
    <xf numFmtId="171" fontId="3" fillId="0" borderId="0" xfId="42" applyFont="1" applyAlignment="1">
      <alignment/>
    </xf>
    <xf numFmtId="171" fontId="5" fillId="0" borderId="0" xfId="0" applyNumberFormat="1" applyFont="1" applyFill="1" applyAlignment="1">
      <alignment/>
    </xf>
    <xf numFmtId="2" fontId="5" fillId="0" borderId="21" xfId="0" applyNumberFormat="1" applyFont="1" applyFill="1" applyBorder="1" applyAlignment="1">
      <alignment/>
    </xf>
    <xf numFmtId="0" fontId="3" fillId="0" borderId="0" xfId="71" applyAlignment="1">
      <alignment vertical="center"/>
      <protection/>
    </xf>
    <xf numFmtId="0" fontId="6" fillId="0" borderId="22" xfId="71" applyFont="1" applyBorder="1" applyAlignment="1">
      <alignment vertical="center"/>
      <protection/>
    </xf>
    <xf numFmtId="176" fontId="3" fillId="0" borderId="23" xfId="42" applyNumberFormat="1" applyFont="1" applyBorder="1" applyAlignment="1">
      <alignment vertical="center"/>
    </xf>
    <xf numFmtId="0" fontId="6" fillId="0" borderId="24" xfId="71" applyFont="1" applyBorder="1" applyAlignment="1">
      <alignment vertical="center"/>
      <protection/>
    </xf>
    <xf numFmtId="176" fontId="3" fillId="0" borderId="25" xfId="42" applyNumberFormat="1" applyFont="1" applyBorder="1" applyAlignment="1">
      <alignment vertical="center"/>
    </xf>
    <xf numFmtId="176" fontId="3" fillId="0" borderId="26" xfId="42" applyNumberFormat="1" applyFont="1" applyBorder="1" applyAlignment="1">
      <alignment vertical="center"/>
    </xf>
    <xf numFmtId="0" fontId="3" fillId="0" borderId="0" xfId="71" applyAlignment="1">
      <alignment horizontal="center" vertical="center"/>
      <protection/>
    </xf>
    <xf numFmtId="0" fontId="50" fillId="33" borderId="27" xfId="71" applyFont="1" applyFill="1" applyBorder="1" applyAlignment="1">
      <alignment horizontal="center" vertical="center"/>
      <protection/>
    </xf>
    <xf numFmtId="17" fontId="50" fillId="33" borderId="28" xfId="71" applyNumberFormat="1" applyFont="1" applyFill="1" applyBorder="1" applyAlignment="1" quotePrefix="1">
      <alignment horizontal="center" vertical="center"/>
      <protection/>
    </xf>
    <xf numFmtId="17" fontId="50" fillId="33" borderId="19" xfId="71" applyNumberFormat="1" applyFont="1" applyFill="1" applyBorder="1" applyAlignment="1" quotePrefix="1">
      <alignment horizontal="center" vertical="center"/>
      <protection/>
    </xf>
    <xf numFmtId="0" fontId="4" fillId="0" borderId="0" xfId="0" applyFont="1" applyFill="1" applyAlignment="1">
      <alignment horizontal="center"/>
    </xf>
    <xf numFmtId="176" fontId="5" fillId="0" borderId="27" xfId="44" applyNumberFormat="1" applyFont="1" applyFill="1" applyBorder="1" applyAlignment="1">
      <alignment/>
    </xf>
    <xf numFmtId="177" fontId="5" fillId="0" borderId="22" xfId="44" applyNumberFormat="1" applyFont="1" applyFill="1" applyBorder="1" applyAlignment="1">
      <alignment/>
    </xf>
    <xf numFmtId="176" fontId="5" fillId="0" borderId="22" xfId="44" applyNumberFormat="1" applyFont="1" applyFill="1" applyBorder="1" applyAlignment="1">
      <alignment/>
    </xf>
    <xf numFmtId="171" fontId="5" fillId="0" borderId="23" xfId="44" applyFont="1" applyFill="1" applyBorder="1" applyAlignment="1">
      <alignment/>
    </xf>
    <xf numFmtId="177" fontId="5" fillId="0" borderId="20" xfId="44" applyNumberFormat="1" applyFont="1" applyFill="1" applyBorder="1" applyAlignment="1">
      <alignment/>
    </xf>
    <xf numFmtId="176" fontId="4" fillId="0" borderId="29" xfId="44" applyNumberFormat="1" applyFont="1" applyFill="1" applyBorder="1" applyAlignment="1">
      <alignment/>
    </xf>
    <xf numFmtId="176" fontId="4" fillId="0" borderId="0" xfId="44" applyNumberFormat="1" applyFont="1" applyFill="1" applyBorder="1" applyAlignment="1">
      <alignment/>
    </xf>
    <xf numFmtId="171" fontId="5" fillId="0" borderId="0" xfId="44" applyFont="1" applyFill="1" applyAlignment="1">
      <alignment/>
    </xf>
    <xf numFmtId="0" fontId="4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171" fontId="5" fillId="0" borderId="27" xfId="44" applyFont="1" applyFill="1" applyBorder="1" applyAlignment="1">
      <alignment/>
    </xf>
    <xf numFmtId="171" fontId="5" fillId="0" borderId="22" xfId="44" applyFont="1" applyFill="1" applyBorder="1" applyAlignment="1">
      <alignment/>
    </xf>
    <xf numFmtId="171" fontId="4" fillId="0" borderId="29" xfId="44" applyFont="1" applyFill="1" applyBorder="1" applyAlignment="1">
      <alignment/>
    </xf>
    <xf numFmtId="171" fontId="4" fillId="0" borderId="32" xfId="44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176" fontId="3" fillId="0" borderId="23" xfId="44" applyNumberFormat="1" applyFont="1" applyBorder="1" applyAlignment="1">
      <alignment vertical="center"/>
    </xf>
    <xf numFmtId="176" fontId="3" fillId="0" borderId="25" xfId="44" applyNumberFormat="1" applyFont="1" applyBorder="1" applyAlignment="1">
      <alignment vertical="center"/>
    </xf>
    <xf numFmtId="176" fontId="5" fillId="0" borderId="35" xfId="44" applyNumberFormat="1" applyFont="1" applyFill="1" applyBorder="1" applyAlignment="1">
      <alignment/>
    </xf>
    <xf numFmtId="171" fontId="5" fillId="0" borderId="35" xfId="44" applyFont="1" applyFill="1" applyBorder="1" applyAlignment="1">
      <alignment/>
    </xf>
    <xf numFmtId="2" fontId="5" fillId="0" borderId="36" xfId="0" applyNumberFormat="1" applyFont="1" applyFill="1" applyBorder="1" applyAlignment="1">
      <alignment/>
    </xf>
    <xf numFmtId="171" fontId="4" fillId="0" borderId="0" xfId="44" applyFont="1" applyFill="1" applyBorder="1" applyAlignment="1">
      <alignment/>
    </xf>
    <xf numFmtId="177" fontId="4" fillId="0" borderId="0" xfId="44" applyNumberFormat="1" applyFont="1" applyFill="1" applyBorder="1" applyAlignment="1">
      <alignment/>
    </xf>
    <xf numFmtId="177" fontId="5" fillId="0" borderId="0" xfId="44" applyNumberFormat="1" applyFont="1" applyFill="1" applyBorder="1" applyAlignment="1">
      <alignment/>
    </xf>
    <xf numFmtId="0" fontId="3" fillId="0" borderId="0" xfId="71" applyBorder="1">
      <alignment/>
      <protection/>
    </xf>
    <xf numFmtId="171" fontId="4" fillId="0" borderId="29" xfId="44" applyNumberFormat="1" applyFont="1" applyFill="1" applyBorder="1" applyAlignment="1">
      <alignment/>
    </xf>
    <xf numFmtId="0" fontId="5" fillId="0" borderId="0" xfId="67" applyFont="1" applyFill="1">
      <alignment/>
      <protection/>
    </xf>
    <xf numFmtId="177" fontId="4" fillId="0" borderId="30" xfId="44" applyNumberFormat="1" applyFont="1" applyFill="1" applyBorder="1" applyAlignment="1">
      <alignment/>
    </xf>
    <xf numFmtId="177" fontId="5" fillId="0" borderId="37" xfId="44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/>
    </xf>
    <xf numFmtId="177" fontId="5" fillId="0" borderId="20" xfId="44" applyNumberFormat="1" applyFont="1" applyFill="1" applyBorder="1" applyAlignment="1">
      <alignment horizontal="right"/>
    </xf>
    <xf numFmtId="177" fontId="4" fillId="0" borderId="38" xfId="44" applyNumberFormat="1" applyFont="1" applyFill="1" applyBorder="1" applyAlignment="1">
      <alignment horizontal="right"/>
    </xf>
    <xf numFmtId="177" fontId="4" fillId="0" borderId="38" xfId="44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171" fontId="5" fillId="0" borderId="28" xfId="42" applyFont="1" applyFill="1" applyBorder="1" applyAlignment="1">
      <alignment/>
    </xf>
    <xf numFmtId="171" fontId="5" fillId="0" borderId="23" xfId="42" applyFont="1" applyFill="1" applyBorder="1" applyAlignment="1">
      <alignment/>
    </xf>
    <xf numFmtId="176" fontId="5" fillId="0" borderId="41" xfId="44" applyNumberFormat="1" applyFont="1" applyFill="1" applyBorder="1" applyAlignment="1">
      <alignment/>
    </xf>
    <xf numFmtId="171" fontId="5" fillId="0" borderId="42" xfId="42" applyFont="1" applyFill="1" applyBorder="1" applyAlignment="1">
      <alignment/>
    </xf>
    <xf numFmtId="176" fontId="3" fillId="0" borderId="23" xfId="45" applyNumberFormat="1" applyFont="1" applyBorder="1" applyAlignment="1">
      <alignment vertical="center"/>
    </xf>
    <xf numFmtId="176" fontId="3" fillId="0" borderId="25" xfId="49" applyNumberFormat="1" applyFont="1" applyBorder="1" applyAlignment="1">
      <alignment vertical="center"/>
    </xf>
    <xf numFmtId="171" fontId="5" fillId="0" borderId="43" xfId="44" applyFont="1" applyFill="1" applyBorder="1" applyAlignment="1">
      <alignment/>
    </xf>
    <xf numFmtId="0" fontId="4" fillId="0" borderId="0" xfId="67" applyFont="1" applyFill="1" applyAlignment="1">
      <alignment horizontal="center"/>
      <protection/>
    </xf>
    <xf numFmtId="0" fontId="4" fillId="0" borderId="30" xfId="67" applyFont="1" applyFill="1" applyBorder="1">
      <alignment/>
      <protection/>
    </xf>
    <xf numFmtId="0" fontId="5" fillId="0" borderId="31" xfId="67" applyFont="1" applyFill="1" applyBorder="1">
      <alignment/>
      <protection/>
    </xf>
    <xf numFmtId="0" fontId="4" fillId="0" borderId="33" xfId="67" applyFont="1" applyFill="1" applyBorder="1" applyAlignment="1">
      <alignment horizontal="center"/>
      <protection/>
    </xf>
    <xf numFmtId="0" fontId="4" fillId="0" borderId="11" xfId="67" applyFont="1" applyFill="1" applyBorder="1" applyAlignment="1">
      <alignment horizontal="center"/>
      <protection/>
    </xf>
    <xf numFmtId="0" fontId="4" fillId="0" borderId="12" xfId="67" applyFont="1" applyFill="1" applyBorder="1" applyAlignment="1">
      <alignment horizontal="center"/>
      <protection/>
    </xf>
    <xf numFmtId="0" fontId="4" fillId="0" borderId="10" xfId="67" applyFont="1" applyFill="1" applyBorder="1" applyAlignment="1">
      <alignment horizontal="center"/>
      <protection/>
    </xf>
    <xf numFmtId="0" fontId="4" fillId="0" borderId="13" xfId="67" applyFont="1" applyFill="1" applyBorder="1" applyAlignment="1">
      <alignment horizontal="center"/>
      <protection/>
    </xf>
    <xf numFmtId="0" fontId="4" fillId="0" borderId="34" xfId="67" applyFont="1" applyFill="1" applyBorder="1" applyAlignment="1">
      <alignment horizontal="center"/>
      <protection/>
    </xf>
    <xf numFmtId="0" fontId="4" fillId="0" borderId="15" xfId="67" applyFont="1" applyFill="1" applyBorder="1" applyAlignment="1">
      <alignment horizontal="center"/>
      <protection/>
    </xf>
    <xf numFmtId="0" fontId="4" fillId="0" borderId="16" xfId="67" applyFont="1" applyFill="1" applyBorder="1" applyAlignment="1">
      <alignment horizontal="center"/>
      <protection/>
    </xf>
    <xf numFmtId="0" fontId="4" fillId="0" borderId="14" xfId="67" applyFont="1" applyFill="1" applyBorder="1" applyAlignment="1">
      <alignment horizontal="center"/>
      <protection/>
    </xf>
    <xf numFmtId="0" fontId="4" fillId="0" borderId="17" xfId="67" applyFont="1" applyFill="1" applyBorder="1" applyAlignment="1">
      <alignment horizontal="center"/>
      <protection/>
    </xf>
    <xf numFmtId="0" fontId="5" fillId="0" borderId="18" xfId="67" applyFont="1" applyFill="1" applyBorder="1" applyAlignment="1">
      <alignment horizontal="center"/>
      <protection/>
    </xf>
    <xf numFmtId="0" fontId="5" fillId="0" borderId="39" xfId="67" applyFont="1" applyFill="1" applyBorder="1">
      <alignment/>
      <protection/>
    </xf>
    <xf numFmtId="176" fontId="5" fillId="0" borderId="27" xfId="45" applyNumberFormat="1" applyFont="1" applyFill="1" applyBorder="1" applyAlignment="1">
      <alignment/>
    </xf>
    <xf numFmtId="171" fontId="5" fillId="0" borderId="28" xfId="45" applyFont="1" applyFill="1" applyBorder="1" applyAlignment="1">
      <alignment/>
    </xf>
    <xf numFmtId="2" fontId="5" fillId="0" borderId="21" xfId="67" applyNumberFormat="1" applyFont="1" applyFill="1" applyBorder="1" applyAlignment="1">
      <alignment/>
      <protection/>
    </xf>
    <xf numFmtId="177" fontId="5" fillId="0" borderId="22" xfId="45" applyNumberFormat="1" applyFont="1" applyFill="1" applyBorder="1" applyAlignment="1">
      <alignment/>
    </xf>
    <xf numFmtId="177" fontId="5" fillId="0" borderId="20" xfId="45" applyNumberFormat="1" applyFont="1" applyFill="1" applyBorder="1" applyAlignment="1">
      <alignment/>
    </xf>
    <xf numFmtId="171" fontId="5" fillId="0" borderId="27" xfId="45" applyFont="1" applyFill="1" applyBorder="1" applyAlignment="1">
      <alignment/>
    </xf>
    <xf numFmtId="2" fontId="5" fillId="0" borderId="19" xfId="67" applyNumberFormat="1" applyFont="1" applyFill="1" applyBorder="1" applyAlignment="1">
      <alignment/>
      <protection/>
    </xf>
    <xf numFmtId="177" fontId="5" fillId="0" borderId="0" xfId="67" applyNumberFormat="1" applyFont="1" applyFill="1">
      <alignment/>
      <protection/>
    </xf>
    <xf numFmtId="176" fontId="5" fillId="0" borderId="41" xfId="45" applyNumberFormat="1" applyFont="1" applyFill="1" applyBorder="1" applyAlignment="1">
      <alignment/>
    </xf>
    <xf numFmtId="171" fontId="5" fillId="0" borderId="42" xfId="45" applyFont="1" applyFill="1" applyBorder="1" applyAlignment="1">
      <alignment/>
    </xf>
    <xf numFmtId="171" fontId="5" fillId="0" borderId="22" xfId="45" applyFont="1" applyFill="1" applyBorder="1" applyAlignment="1">
      <alignment/>
    </xf>
    <xf numFmtId="2" fontId="5" fillId="0" borderId="20" xfId="67" applyNumberFormat="1" applyFont="1" applyFill="1" applyBorder="1" applyAlignment="1">
      <alignment/>
      <protection/>
    </xf>
    <xf numFmtId="176" fontId="5" fillId="0" borderId="22" xfId="45" applyNumberFormat="1" applyFont="1" applyFill="1" applyBorder="1" applyAlignment="1">
      <alignment/>
    </xf>
    <xf numFmtId="171" fontId="5" fillId="0" borderId="23" xfId="45" applyFont="1" applyFill="1" applyBorder="1" applyAlignment="1">
      <alignment/>
    </xf>
    <xf numFmtId="0" fontId="5" fillId="0" borderId="40" xfId="67" applyFont="1" applyFill="1" applyBorder="1">
      <alignment/>
      <protection/>
    </xf>
    <xf numFmtId="177" fontId="5" fillId="0" borderId="20" xfId="45" applyNumberFormat="1" applyFont="1" applyFill="1" applyBorder="1" applyAlignment="1">
      <alignment horizontal="right"/>
    </xf>
    <xf numFmtId="177" fontId="5" fillId="0" borderId="37" xfId="45" applyNumberFormat="1" applyFont="1" applyFill="1" applyBorder="1" applyAlignment="1">
      <alignment horizontal="right"/>
    </xf>
    <xf numFmtId="0" fontId="5" fillId="0" borderId="12" xfId="67" applyFont="1" applyFill="1" applyBorder="1">
      <alignment/>
      <protection/>
    </xf>
    <xf numFmtId="176" fontId="5" fillId="0" borderId="35" xfId="45" applyNumberFormat="1" applyFont="1" applyFill="1" applyBorder="1" applyAlignment="1">
      <alignment/>
    </xf>
    <xf numFmtId="171" fontId="5" fillId="0" borderId="43" xfId="45" applyFont="1" applyFill="1" applyBorder="1" applyAlignment="1">
      <alignment/>
    </xf>
    <xf numFmtId="171" fontId="5" fillId="0" borderId="35" xfId="45" applyFont="1" applyFill="1" applyBorder="1" applyAlignment="1">
      <alignment/>
    </xf>
    <xf numFmtId="2" fontId="5" fillId="0" borderId="36" xfId="67" applyNumberFormat="1" applyFont="1" applyFill="1" applyBorder="1" applyAlignment="1">
      <alignment/>
      <protection/>
    </xf>
    <xf numFmtId="176" fontId="4" fillId="0" borderId="29" xfId="45" applyNumberFormat="1" applyFont="1" applyFill="1" applyBorder="1" applyAlignment="1">
      <alignment/>
    </xf>
    <xf numFmtId="171" fontId="4" fillId="0" borderId="29" xfId="45" applyNumberFormat="1" applyFont="1" applyFill="1" applyBorder="1" applyAlignment="1">
      <alignment/>
    </xf>
    <xf numFmtId="177" fontId="4" fillId="0" borderId="30" xfId="45" applyNumberFormat="1" applyFont="1" applyFill="1" applyBorder="1" applyAlignment="1">
      <alignment/>
    </xf>
    <xf numFmtId="177" fontId="4" fillId="0" borderId="38" xfId="45" applyNumberFormat="1" applyFont="1" applyFill="1" applyBorder="1" applyAlignment="1">
      <alignment/>
    </xf>
    <xf numFmtId="171" fontId="4" fillId="0" borderId="29" xfId="45" applyFont="1" applyFill="1" applyBorder="1" applyAlignment="1">
      <alignment/>
    </xf>
    <xf numFmtId="171" fontId="4" fillId="0" borderId="32" xfId="45" applyFont="1" applyFill="1" applyBorder="1" applyAlignment="1">
      <alignment/>
    </xf>
    <xf numFmtId="177" fontId="4" fillId="0" borderId="38" xfId="45" applyNumberFormat="1" applyFont="1" applyFill="1" applyBorder="1" applyAlignment="1">
      <alignment horizontal="right"/>
    </xf>
    <xf numFmtId="0" fontId="4" fillId="0" borderId="0" xfId="67" applyFont="1" applyFill="1" applyBorder="1" applyAlignment="1">
      <alignment horizontal="center"/>
      <protection/>
    </xf>
    <xf numFmtId="176" fontId="4" fillId="0" borderId="0" xfId="45" applyNumberFormat="1" applyFont="1" applyFill="1" applyBorder="1" applyAlignment="1">
      <alignment/>
    </xf>
    <xf numFmtId="171" fontId="4" fillId="0" borderId="0" xfId="45" applyFont="1" applyFill="1" applyBorder="1" applyAlignment="1">
      <alignment/>
    </xf>
    <xf numFmtId="177" fontId="4" fillId="0" borderId="0" xfId="45" applyNumberFormat="1" applyFont="1" applyFill="1" applyBorder="1" applyAlignment="1">
      <alignment/>
    </xf>
    <xf numFmtId="177" fontId="5" fillId="0" borderId="0" xfId="45" applyNumberFormat="1" applyFont="1" applyFill="1" applyBorder="1" applyAlignment="1">
      <alignment/>
    </xf>
    <xf numFmtId="0" fontId="4" fillId="0" borderId="0" xfId="67" applyFont="1" applyFill="1">
      <alignment/>
      <protection/>
    </xf>
    <xf numFmtId="171" fontId="5" fillId="0" borderId="0" xfId="45" applyFont="1" applyFill="1" applyAlignment="1">
      <alignment/>
    </xf>
    <xf numFmtId="171" fontId="5" fillId="0" borderId="0" xfId="67" applyNumberFormat="1" applyFont="1" applyFill="1">
      <alignment/>
      <protection/>
    </xf>
    <xf numFmtId="176" fontId="5" fillId="0" borderId="0" xfId="67" applyNumberFormat="1" applyFont="1" applyFill="1">
      <alignment/>
      <protection/>
    </xf>
    <xf numFmtId="171" fontId="5" fillId="0" borderId="43" xfId="42" applyFont="1" applyFill="1" applyBorder="1" applyAlignment="1">
      <alignment/>
    </xf>
    <xf numFmtId="171" fontId="5" fillId="0" borderId="28" xfId="53" applyFont="1" applyFill="1" applyBorder="1" applyAlignment="1">
      <alignment/>
    </xf>
    <xf numFmtId="171" fontId="5" fillId="0" borderId="42" xfId="53" applyFont="1" applyFill="1" applyBorder="1" applyAlignment="1">
      <alignment/>
    </xf>
    <xf numFmtId="171" fontId="5" fillId="0" borderId="23" xfId="53" applyFont="1" applyFill="1" applyBorder="1" applyAlignment="1">
      <alignment/>
    </xf>
    <xf numFmtId="171" fontId="5" fillId="0" borderId="43" xfId="53" applyFont="1" applyFill="1" applyBorder="1" applyAlignment="1">
      <alignment/>
    </xf>
    <xf numFmtId="17" fontId="4" fillId="0" borderId="30" xfId="67" applyNumberFormat="1" applyFont="1" applyFill="1" applyBorder="1" applyAlignment="1" quotePrefix="1">
      <alignment horizontal="center"/>
      <protection/>
    </xf>
    <xf numFmtId="17" fontId="4" fillId="0" borderId="31" xfId="67" applyNumberFormat="1" applyFont="1" applyFill="1" applyBorder="1" applyAlignment="1" quotePrefix="1">
      <alignment horizontal="center"/>
      <protection/>
    </xf>
    <xf numFmtId="17" fontId="4" fillId="0" borderId="44" xfId="67" applyNumberFormat="1" applyFont="1" applyFill="1" applyBorder="1" applyAlignment="1" quotePrefix="1">
      <alignment horizontal="center"/>
      <protection/>
    </xf>
    <xf numFmtId="0" fontId="4" fillId="0" borderId="30" xfId="67" applyFont="1" applyFill="1" applyBorder="1" applyAlignment="1">
      <alignment horizontal="center"/>
      <protection/>
    </xf>
    <xf numFmtId="0" fontId="4" fillId="0" borderId="44" xfId="67" applyFont="1" applyFill="1" applyBorder="1" applyAlignment="1">
      <alignment horizontal="center"/>
      <protection/>
    </xf>
    <xf numFmtId="0" fontId="7" fillId="0" borderId="0" xfId="67" applyFont="1" applyFill="1" applyAlignment="1">
      <alignment horizontal="center"/>
      <protection/>
    </xf>
    <xf numFmtId="0" fontId="7" fillId="0" borderId="45" xfId="67" applyFont="1" applyFill="1" applyBorder="1" applyAlignment="1">
      <alignment horizontal="center" vertical="center"/>
      <protection/>
    </xf>
    <xf numFmtId="0" fontId="7" fillId="0" borderId="46" xfId="67" applyFont="1" applyFill="1" applyBorder="1" applyAlignment="1">
      <alignment horizontal="center" vertical="center"/>
      <protection/>
    </xf>
    <xf numFmtId="0" fontId="7" fillId="0" borderId="47" xfId="67" applyFont="1" applyFill="1" applyBorder="1" applyAlignment="1">
      <alignment horizontal="center" vertical="center"/>
      <protection/>
    </xf>
    <xf numFmtId="0" fontId="7" fillId="0" borderId="48" xfId="67" applyFont="1" applyFill="1" applyBorder="1" applyAlignment="1">
      <alignment horizontal="center" vertical="center"/>
      <protection/>
    </xf>
    <xf numFmtId="0" fontId="7" fillId="0" borderId="12" xfId="67" applyFont="1" applyFill="1" applyBorder="1" applyAlignment="1">
      <alignment horizontal="center" vertical="center"/>
      <protection/>
    </xf>
    <xf numFmtId="0" fontId="7" fillId="0" borderId="16" xfId="67" applyFont="1" applyFill="1" applyBorder="1" applyAlignment="1">
      <alignment horizontal="center" vertical="center"/>
      <protection/>
    </xf>
    <xf numFmtId="0" fontId="4" fillId="0" borderId="30" xfId="67" applyFont="1" applyFill="1" applyBorder="1" applyAlignment="1">
      <alignment horizontal="center" vertical="center"/>
      <protection/>
    </xf>
    <xf numFmtId="0" fontId="4" fillId="0" borderId="31" xfId="67" applyFont="1" applyFill="1" applyBorder="1" applyAlignment="1">
      <alignment horizontal="center" vertical="center"/>
      <protection/>
    </xf>
    <xf numFmtId="0" fontId="4" fillId="0" borderId="44" xfId="67" applyFont="1" applyFill="1" applyBorder="1" applyAlignment="1">
      <alignment horizontal="center" vertical="center"/>
      <protection/>
    </xf>
    <xf numFmtId="0" fontId="4" fillId="0" borderId="30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17" fontId="4" fillId="0" borderId="30" xfId="0" applyNumberFormat="1" applyFont="1" applyFill="1" applyBorder="1" applyAlignment="1" quotePrefix="1">
      <alignment horizontal="center"/>
    </xf>
    <xf numFmtId="17" fontId="4" fillId="0" borderId="31" xfId="0" applyNumberFormat="1" applyFont="1" applyFill="1" applyBorder="1" applyAlignment="1" quotePrefix="1">
      <alignment horizontal="center"/>
    </xf>
    <xf numFmtId="17" fontId="4" fillId="0" borderId="44" xfId="0" applyNumberFormat="1" applyFont="1" applyFill="1" applyBorder="1" applyAlignment="1" quotePrefix="1">
      <alignment horizont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5" xfId="49"/>
    <cellStyle name="Comma 5 2" xfId="50"/>
    <cellStyle name="Comma 6" xfId="51"/>
    <cellStyle name="Comma 7" xfId="52"/>
    <cellStyle name="Comma 8" xfId="53"/>
    <cellStyle name="Currency" xfId="54"/>
    <cellStyle name="Currency [0]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2" xfId="67"/>
    <cellStyle name="Normal 3" xfId="68"/>
    <cellStyle name="Normal 4" xfId="69"/>
    <cellStyle name="Normal 5" xfId="70"/>
    <cellStyle name="Normal_Private Fund Chart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ปกติ 2" xfId="78"/>
  </cellStyles>
  <dxfs count="104"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chartsheet" Target="chartsheets/sheet1.xml" /><Relationship Id="rId15" Type="http://schemas.openxmlformats.org/officeDocument/2006/relationships/worksheet" Target="worksheets/sheet1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PRIVATE FUND MANAGEMENT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75"/>
          <c:w val="0.98975"/>
          <c:h val="0.856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data!$A$3</c:f>
              <c:strCache>
                <c:ptCount val="1"/>
                <c:pt idx="0">
                  <c:v>No. of Funds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_-* #,##0_-;\-* #,##0_-;_-* &quot;-&quot;??_-;_-@_-" sourceLinked="0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660066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data!$B$2:$N$2</c:f>
              <c:strCache>
                <c:ptCount val="13"/>
                <c:pt idx="0">
                  <c:v>Dec 13</c:v>
                </c:pt>
                <c:pt idx="1">
                  <c:v>Jan 14</c:v>
                </c:pt>
                <c:pt idx="2">
                  <c:v>Feb 14</c:v>
                </c:pt>
                <c:pt idx="3">
                  <c:v>Mar 14</c:v>
                </c:pt>
                <c:pt idx="4">
                  <c:v>Apr 14</c:v>
                </c:pt>
                <c:pt idx="5">
                  <c:v>May 14</c:v>
                </c:pt>
                <c:pt idx="6">
                  <c:v>Jun 14</c:v>
                </c:pt>
                <c:pt idx="7">
                  <c:v>Jul 14</c:v>
                </c:pt>
                <c:pt idx="8">
                  <c:v>Aug 14</c:v>
                </c:pt>
                <c:pt idx="9">
                  <c:v>Sep 14</c:v>
                </c:pt>
                <c:pt idx="10">
                  <c:v>Oct 14</c:v>
                </c:pt>
                <c:pt idx="11">
                  <c:v>Nov 14</c:v>
                </c:pt>
                <c:pt idx="12">
                  <c:v>Dec 14</c:v>
                </c:pt>
              </c:strCache>
            </c:strRef>
          </c:cat>
          <c:val>
            <c:numRef>
              <c:f>data!$B$3:$N$3</c:f>
              <c:numCache>
                <c:ptCount val="13"/>
                <c:pt idx="0">
                  <c:v>2479</c:v>
                </c:pt>
                <c:pt idx="1">
                  <c:v>2509</c:v>
                </c:pt>
                <c:pt idx="2">
                  <c:v>2522</c:v>
                </c:pt>
                <c:pt idx="3">
                  <c:v>2534</c:v>
                </c:pt>
                <c:pt idx="4">
                  <c:v>2543</c:v>
                </c:pt>
                <c:pt idx="5">
                  <c:v>2544</c:v>
                </c:pt>
                <c:pt idx="6">
                  <c:v>2559</c:v>
                </c:pt>
                <c:pt idx="7">
                  <c:v>2591</c:v>
                </c:pt>
                <c:pt idx="8">
                  <c:v>2608</c:v>
                </c:pt>
                <c:pt idx="9">
                  <c:v>2671</c:v>
                </c:pt>
                <c:pt idx="10">
                  <c:v>2737</c:v>
                </c:pt>
                <c:pt idx="11">
                  <c:v>2788</c:v>
                </c:pt>
                <c:pt idx="12">
                  <c:v>2830</c:v>
                </c:pt>
              </c:numCache>
            </c:numRef>
          </c:val>
        </c:ser>
        <c:gapWidth val="80"/>
        <c:axId val="51240242"/>
        <c:axId val="58508995"/>
      </c:barChart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Amount of Funds (Million Baht)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dPt>
            <c:idx val="0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9"/>
              <c:spPr>
                <a:solidFill>
                  <a:srgbClr val="008080"/>
                </a:solidFill>
                <a:ln>
                  <a:solidFill>
                    <a:srgbClr val="339966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-* #,##0_-;\-* #,##0_-;_-* &quot;-&quot;??_-;_-@_-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data!$B$2:$N$2</c:f>
              <c:strCache>
                <c:ptCount val="13"/>
                <c:pt idx="0">
                  <c:v>Dec 13</c:v>
                </c:pt>
                <c:pt idx="1">
                  <c:v>Jan 14</c:v>
                </c:pt>
                <c:pt idx="2">
                  <c:v>Feb 14</c:v>
                </c:pt>
                <c:pt idx="3">
                  <c:v>Mar 14</c:v>
                </c:pt>
                <c:pt idx="4">
                  <c:v>Apr 14</c:v>
                </c:pt>
                <c:pt idx="5">
                  <c:v>May 14</c:v>
                </c:pt>
                <c:pt idx="6">
                  <c:v>Jun 14</c:v>
                </c:pt>
                <c:pt idx="7">
                  <c:v>Jul 14</c:v>
                </c:pt>
                <c:pt idx="8">
                  <c:v>Aug 14</c:v>
                </c:pt>
                <c:pt idx="9">
                  <c:v>Sep 14</c:v>
                </c:pt>
                <c:pt idx="10">
                  <c:v>Oct 14</c:v>
                </c:pt>
                <c:pt idx="11">
                  <c:v>Nov 14</c:v>
                </c:pt>
                <c:pt idx="12">
                  <c:v>Dec 14</c:v>
                </c:pt>
              </c:strCache>
            </c:strRef>
          </c:cat>
          <c:val>
            <c:numRef>
              <c:f>data!$B$4:$N$4</c:f>
              <c:numCache>
                <c:ptCount val="13"/>
                <c:pt idx="0">
                  <c:v>430810.8843932399</c:v>
                </c:pt>
                <c:pt idx="1">
                  <c:v>435702.5295128901</c:v>
                </c:pt>
                <c:pt idx="2">
                  <c:v>467819.7775480101</c:v>
                </c:pt>
                <c:pt idx="3">
                  <c:v>488626.80261039</c:v>
                </c:pt>
                <c:pt idx="4">
                  <c:v>494661.36502756004</c:v>
                </c:pt>
                <c:pt idx="5">
                  <c:v>439874.68848399015</c:v>
                </c:pt>
                <c:pt idx="6">
                  <c:v>462686.88457412994</c:v>
                </c:pt>
                <c:pt idx="7">
                  <c:v>451311.35460768006</c:v>
                </c:pt>
                <c:pt idx="8">
                  <c:v>460387.8315560799</c:v>
                </c:pt>
                <c:pt idx="9">
                  <c:v>462748.26501971</c:v>
                </c:pt>
                <c:pt idx="10">
                  <c:v>465720.95635605016</c:v>
                </c:pt>
                <c:pt idx="11">
                  <c:v>473512.70230890997</c:v>
                </c:pt>
                <c:pt idx="12">
                  <c:v>479421.0988611</c:v>
                </c:pt>
              </c:numCache>
            </c:numRef>
          </c:val>
          <c:smooth val="0"/>
        </c:ser>
        <c:axId val="56818908"/>
        <c:axId val="41608125"/>
      </c:lineChart>
      <c:catAx>
        <c:axId val="51240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</a:rPr>
                  <a:t>MONTH
ENDED</a:t>
                </a:r>
              </a:p>
            </c:rich>
          </c:tx>
          <c:layout>
            <c:manualLayout>
              <c:xMode val="factor"/>
              <c:yMode val="factor"/>
              <c:x val="0.006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508995"/>
        <c:crosses val="autoZero"/>
        <c:auto val="0"/>
        <c:lblOffset val="100"/>
        <c:tickLblSkip val="1"/>
        <c:noMultiLvlLbl val="0"/>
      </c:catAx>
      <c:valAx>
        <c:axId val="58508995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240242"/>
        <c:crossesAt val="1"/>
        <c:crossBetween val="between"/>
        <c:dispUnits/>
      </c:valAx>
      <c:catAx>
        <c:axId val="56818908"/>
        <c:scaling>
          <c:orientation val="minMax"/>
        </c:scaling>
        <c:axPos val="b"/>
        <c:delete val="1"/>
        <c:majorTickMark val="out"/>
        <c:minorTickMark val="none"/>
        <c:tickLblPos val="nextTo"/>
        <c:crossAx val="41608125"/>
        <c:crossesAt val="70000"/>
        <c:auto val="0"/>
        <c:lblOffset val="100"/>
        <c:tickLblSkip val="1"/>
        <c:noMultiLvlLbl val="0"/>
      </c:catAx>
      <c:valAx>
        <c:axId val="41608125"/>
        <c:scaling>
          <c:orientation val="minMax"/>
        </c:scaling>
        <c:axPos val="l"/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81890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175"/>
          <c:y val="0.005"/>
          <c:w val="0.231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0.89425</cdr:x>
      <cdr:y>0.06375</cdr:y>
    </cdr:from>
    <cdr:to>
      <cdr:x>1</cdr:x>
      <cdr:y>0.11675</cdr:y>
    </cdr:to>
    <cdr:sp>
      <cdr:nvSpPr>
        <cdr:cNvPr id="1" name="TextBox 2"/>
        <cdr:cNvSpPr txBox="1">
          <a:spLocks noChangeArrowheads="1"/>
        </cdr:cNvSpPr>
      </cdr:nvSpPr>
      <cdr:spPr>
        <a:xfrm>
          <a:off x="8343900" y="361950"/>
          <a:ext cx="9906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Million Baht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0.00075</cdr:x>
      <cdr:y>0.074</cdr:y>
    </cdr:from>
    <cdr:to>
      <cdr:x>0.0925</cdr:x>
      <cdr:y>0.1275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419100"/>
          <a:ext cx="8572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No. of Funds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34500" cy="5753100"/>
    <xdr:graphicFrame>
      <xdr:nvGraphicFramePr>
        <xdr:cNvPr id="1" name="Shape 1025"/>
        <xdr:cNvGraphicFramePr/>
      </xdr:nvGraphicFramePr>
      <xdr:xfrm>
        <a:off x="0" y="0"/>
        <a:ext cx="93345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PageLayoutView="0" workbookViewId="0" topLeftCell="A1">
      <selection activeCell="A1" sqref="A1:J1"/>
    </sheetView>
  </sheetViews>
  <sheetFormatPr defaultColWidth="9.140625" defaultRowHeight="21.75"/>
  <cols>
    <col min="1" max="1" width="6.57421875" style="57" customWidth="1"/>
    <col min="2" max="2" width="50.57421875" style="57" bestFit="1" customWidth="1"/>
    <col min="3" max="3" width="10.57421875" style="57" customWidth="1"/>
    <col min="4" max="4" width="10.57421875" style="57" bestFit="1" customWidth="1"/>
    <col min="5" max="5" width="10.421875" style="57" customWidth="1"/>
    <col min="6" max="6" width="10.7109375" style="57" customWidth="1"/>
    <col min="7" max="7" width="11.7109375" style="57" customWidth="1"/>
    <col min="8" max="8" width="10.00390625" style="57" customWidth="1"/>
    <col min="9" max="9" width="15.00390625" style="57" customWidth="1"/>
    <col min="10" max="10" width="10.28125" style="57" customWidth="1"/>
    <col min="11" max="11" width="10.57421875" style="57" bestFit="1" customWidth="1"/>
    <col min="12" max="12" width="10.7109375" style="57" customWidth="1"/>
    <col min="13" max="13" width="12.421875" style="57" customWidth="1"/>
    <col min="14" max="14" width="14.57421875" style="57" customWidth="1"/>
    <col min="15" max="16384" width="9.140625" style="57" customWidth="1"/>
  </cols>
  <sheetData>
    <row r="1" spans="1:10" ht="23.2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23.25">
      <c r="A2" s="137" t="s">
        <v>44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21.75" thickBot="1">
      <c r="A3" s="74"/>
      <c r="B3" s="74"/>
      <c r="C3" s="74"/>
      <c r="D3" s="74"/>
      <c r="E3" s="74"/>
      <c r="F3" s="74"/>
      <c r="G3" s="74"/>
      <c r="H3" s="74"/>
      <c r="I3" s="74"/>
      <c r="J3" s="74"/>
    </row>
    <row r="4" spans="1:14" ht="29.25" customHeight="1" thickBot="1">
      <c r="A4" s="138" t="s">
        <v>2</v>
      </c>
      <c r="B4" s="141" t="s">
        <v>3</v>
      </c>
      <c r="C4" s="75"/>
      <c r="D4" s="76"/>
      <c r="E4" s="76"/>
      <c r="F4" s="144" t="s">
        <v>33</v>
      </c>
      <c r="G4" s="145"/>
      <c r="H4" s="145"/>
      <c r="I4" s="145"/>
      <c r="J4" s="146"/>
      <c r="K4" s="144" t="s">
        <v>34</v>
      </c>
      <c r="L4" s="145"/>
      <c r="M4" s="145"/>
      <c r="N4" s="146"/>
    </row>
    <row r="5" spans="1:14" ht="22.5" customHeight="1" thickBot="1">
      <c r="A5" s="139"/>
      <c r="B5" s="142"/>
      <c r="C5" s="132" t="s">
        <v>43</v>
      </c>
      <c r="D5" s="133"/>
      <c r="E5" s="134"/>
      <c r="F5" s="132" t="s">
        <v>42</v>
      </c>
      <c r="G5" s="133"/>
      <c r="H5" s="134"/>
      <c r="I5" s="135" t="s">
        <v>1</v>
      </c>
      <c r="J5" s="136"/>
      <c r="K5" s="132" t="s">
        <v>37</v>
      </c>
      <c r="L5" s="134"/>
      <c r="M5" s="135" t="s">
        <v>1</v>
      </c>
      <c r="N5" s="136"/>
    </row>
    <row r="6" spans="1:14" ht="21.75" customHeight="1">
      <c r="A6" s="139"/>
      <c r="B6" s="142"/>
      <c r="C6" s="77" t="s">
        <v>4</v>
      </c>
      <c r="D6" s="78" t="s">
        <v>5</v>
      </c>
      <c r="E6" s="79" t="s">
        <v>6</v>
      </c>
      <c r="F6" s="77" t="s">
        <v>4</v>
      </c>
      <c r="G6" s="78" t="s">
        <v>5</v>
      </c>
      <c r="H6" s="79" t="s">
        <v>6</v>
      </c>
      <c r="I6" s="80" t="s">
        <v>5</v>
      </c>
      <c r="J6" s="81" t="s">
        <v>7</v>
      </c>
      <c r="K6" s="80" t="s">
        <v>5</v>
      </c>
      <c r="L6" s="81" t="s">
        <v>6</v>
      </c>
      <c r="M6" s="80" t="s">
        <v>5</v>
      </c>
      <c r="N6" s="81" t="s">
        <v>7</v>
      </c>
    </row>
    <row r="7" spans="1:14" ht="22.5" customHeight="1" thickBot="1">
      <c r="A7" s="140"/>
      <c r="B7" s="143"/>
      <c r="C7" s="82" t="s">
        <v>8</v>
      </c>
      <c r="D7" s="83" t="s">
        <v>9</v>
      </c>
      <c r="E7" s="84"/>
      <c r="F7" s="82" t="s">
        <v>8</v>
      </c>
      <c r="G7" s="83" t="s">
        <v>9</v>
      </c>
      <c r="H7" s="84"/>
      <c r="I7" s="85" t="s">
        <v>9</v>
      </c>
      <c r="J7" s="86"/>
      <c r="K7" s="85" t="s">
        <v>9</v>
      </c>
      <c r="L7" s="86"/>
      <c r="M7" s="85" t="s">
        <v>9</v>
      </c>
      <c r="N7" s="86"/>
    </row>
    <row r="8" spans="1:16" ht="21">
      <c r="A8" s="87">
        <v>1</v>
      </c>
      <c r="B8" s="88" t="s">
        <v>10</v>
      </c>
      <c r="C8" s="89">
        <v>588</v>
      </c>
      <c r="D8" s="90">
        <v>83006.06323777</v>
      </c>
      <c r="E8" s="91">
        <f aca="true" t="shared" si="0" ref="E8:E29">(D8*$A$58)/$D$31</f>
        <v>19.267401601209983</v>
      </c>
      <c r="F8" s="89">
        <v>577</v>
      </c>
      <c r="G8" s="90">
        <v>80680.81610574</v>
      </c>
      <c r="H8" s="91">
        <v>19.786370116818116</v>
      </c>
      <c r="I8" s="92">
        <f aca="true" t="shared" si="1" ref="I8:I30">(D8-G8)</f>
        <v>2325.2471320299956</v>
      </c>
      <c r="J8" s="93">
        <f aca="true" t="shared" si="2" ref="J8:J31">IF(G8&lt;&gt;0,(D8-G8)/G8*100,0)</f>
        <v>2.8820322404554446</v>
      </c>
      <c r="K8" s="94">
        <v>61385.712333129995</v>
      </c>
      <c r="L8" s="95">
        <v>19.05729979178357</v>
      </c>
      <c r="M8" s="92">
        <f aca="true" t="shared" si="3" ref="M8:M31">D8-K8</f>
        <v>21620.35090464</v>
      </c>
      <c r="N8" s="93">
        <f aca="true" t="shared" si="4" ref="N8:N31">IF(AND(K8=0,M8=0),"0.00",IF(K8=0,"new",(M8*100)/K8))</f>
        <v>35.22049363426781</v>
      </c>
      <c r="P8" s="96"/>
    </row>
    <row r="9" spans="1:16" ht="21">
      <c r="A9" s="87">
        <v>2</v>
      </c>
      <c r="B9" s="88" t="s">
        <v>40</v>
      </c>
      <c r="C9" s="97">
        <v>136</v>
      </c>
      <c r="D9" s="98">
        <v>48665.05175656</v>
      </c>
      <c r="E9" s="91">
        <f t="shared" si="0"/>
        <v>11.296151866056157</v>
      </c>
      <c r="F9" s="97">
        <v>135</v>
      </c>
      <c r="G9" s="98">
        <v>47436.81262056</v>
      </c>
      <c r="H9" s="91">
        <v>11.633525501804789</v>
      </c>
      <c r="I9" s="92">
        <f>(D9-G9)</f>
        <v>1228.2391360000038</v>
      </c>
      <c r="J9" s="93">
        <f>IF(G9&lt;&gt;0,(D9-G9)/G9*100,0)</f>
        <v>2.589210927438371</v>
      </c>
      <c r="K9" s="99">
        <v>38204.88372497</v>
      </c>
      <c r="L9" s="100">
        <v>11.860771749390272</v>
      </c>
      <c r="M9" s="92">
        <f>D9-K9</f>
        <v>10460.168031590001</v>
      </c>
      <c r="N9" s="93">
        <f>IF(AND(K9=0,M9=0),"0.00",IF(K9=0,"new",(M9*100)/K9))</f>
        <v>27.379138507241237</v>
      </c>
      <c r="P9" s="96"/>
    </row>
    <row r="10" spans="1:16" ht="21">
      <c r="A10" s="87">
        <v>3</v>
      </c>
      <c r="B10" s="88" t="s">
        <v>16</v>
      </c>
      <c r="C10" s="101">
        <v>110</v>
      </c>
      <c r="D10" s="102">
        <v>81554.57323707</v>
      </c>
      <c r="E10" s="91">
        <f t="shared" si="0"/>
        <v>18.930481144164357</v>
      </c>
      <c r="F10" s="101">
        <v>107</v>
      </c>
      <c r="G10" s="102">
        <v>57862.78561026</v>
      </c>
      <c r="H10" s="91">
        <v>14.19041783829017</v>
      </c>
      <c r="I10" s="92">
        <f t="shared" si="1"/>
        <v>23691.78762681</v>
      </c>
      <c r="J10" s="93">
        <f t="shared" si="2"/>
        <v>40.94477543198174</v>
      </c>
      <c r="K10" s="99">
        <v>38637.755176549996</v>
      </c>
      <c r="L10" s="100">
        <v>11.995157434764364</v>
      </c>
      <c r="M10" s="92">
        <f t="shared" si="3"/>
        <v>42916.81806052</v>
      </c>
      <c r="N10" s="93">
        <f t="shared" si="4"/>
        <v>111.0748227075238</v>
      </c>
      <c r="P10" s="96"/>
    </row>
    <row r="11" spans="1:16" ht="21">
      <c r="A11" s="87">
        <v>4</v>
      </c>
      <c r="B11" s="88" t="s">
        <v>11</v>
      </c>
      <c r="C11" s="101">
        <v>333</v>
      </c>
      <c r="D11" s="102">
        <v>31813.59873363</v>
      </c>
      <c r="E11" s="91">
        <f t="shared" si="0"/>
        <v>7.384585646770907</v>
      </c>
      <c r="F11" s="101">
        <v>336</v>
      </c>
      <c r="G11" s="102">
        <v>32713.90903437</v>
      </c>
      <c r="H11" s="91">
        <v>8.022842893329555</v>
      </c>
      <c r="I11" s="92">
        <f>(D11-G11)</f>
        <v>-900.3103007400023</v>
      </c>
      <c r="J11" s="93">
        <f>IF(G11&lt;&gt;0,(D11-G11)/G11*100,0)</f>
        <v>-2.752071908600452</v>
      </c>
      <c r="K11" s="99">
        <v>33155.36159595</v>
      </c>
      <c r="L11" s="100">
        <v>10.293138934513843</v>
      </c>
      <c r="M11" s="92">
        <f>D11-K11</f>
        <v>-1341.7628623200035</v>
      </c>
      <c r="N11" s="93">
        <f>IF(AND(K11=0,M11=0),"0.00",IF(K11=0,"new",(M11*100)/K11))</f>
        <v>-4.046895578071157</v>
      </c>
      <c r="P11" s="96"/>
    </row>
    <row r="12" spans="1:16" ht="21">
      <c r="A12" s="87">
        <v>5</v>
      </c>
      <c r="B12" s="88" t="s">
        <v>35</v>
      </c>
      <c r="C12" s="101">
        <v>53</v>
      </c>
      <c r="D12" s="102">
        <v>32376.68845312</v>
      </c>
      <c r="E12" s="91">
        <f>(D12*$A$58)/$D$31</f>
        <v>7.515290264478759</v>
      </c>
      <c r="F12" s="101">
        <v>53</v>
      </c>
      <c r="G12" s="102">
        <v>32863.81069942</v>
      </c>
      <c r="H12" s="91">
        <v>8.059605161846017</v>
      </c>
      <c r="I12" s="92">
        <f t="shared" si="1"/>
        <v>-487.12224629999764</v>
      </c>
      <c r="J12" s="93">
        <f t="shared" si="2"/>
        <v>-1.4822451685695557</v>
      </c>
      <c r="K12" s="99">
        <v>30815.523885900002</v>
      </c>
      <c r="L12" s="100">
        <v>9.566732299977204</v>
      </c>
      <c r="M12" s="92">
        <f t="shared" si="3"/>
        <v>1561.1645672199993</v>
      </c>
      <c r="N12" s="93">
        <f t="shared" si="4"/>
        <v>5.066162668531908</v>
      </c>
      <c r="P12" s="96"/>
    </row>
    <row r="13" spans="1:16" ht="21">
      <c r="A13" s="87">
        <v>6</v>
      </c>
      <c r="B13" s="103" t="s">
        <v>12</v>
      </c>
      <c r="C13" s="101">
        <v>137</v>
      </c>
      <c r="D13" s="102">
        <v>26688.0232788</v>
      </c>
      <c r="E13" s="91">
        <f t="shared" si="0"/>
        <v>6.194834960214105</v>
      </c>
      <c r="F13" s="101">
        <v>137</v>
      </c>
      <c r="G13" s="102">
        <v>26846.50225789</v>
      </c>
      <c r="H13" s="91">
        <v>6.583905018020921</v>
      </c>
      <c r="I13" s="92">
        <f>(D13-G13)</f>
        <v>-158.47897908999948</v>
      </c>
      <c r="J13" s="93">
        <f>IF(G13&lt;&gt;0,(D13-G13)/G13*100,0)</f>
        <v>-0.5903151835856889</v>
      </c>
      <c r="K13" s="99">
        <v>23431.16428703</v>
      </c>
      <c r="L13" s="100">
        <v>7.27424518371953</v>
      </c>
      <c r="M13" s="92">
        <f>D13-K13</f>
        <v>3256.858991770001</v>
      </c>
      <c r="N13" s="93">
        <f>IF(AND(K13=0,M13=0),"0.00",IF(K13=0,"new",(M13*100)/K13))</f>
        <v>13.899689114350972</v>
      </c>
      <c r="P13" s="96"/>
    </row>
    <row r="14" spans="1:16" ht="21">
      <c r="A14" s="87">
        <v>7</v>
      </c>
      <c r="B14" s="88" t="s">
        <v>13</v>
      </c>
      <c r="C14" s="101">
        <v>55</v>
      </c>
      <c r="D14" s="102">
        <v>34345.90806119</v>
      </c>
      <c r="E14" s="91">
        <f t="shared" si="0"/>
        <v>7.97238633131641</v>
      </c>
      <c r="F14" s="101">
        <v>56</v>
      </c>
      <c r="G14" s="102">
        <v>34561.33453559</v>
      </c>
      <c r="H14" s="91">
        <v>8.475910257973956</v>
      </c>
      <c r="I14" s="92">
        <f t="shared" si="1"/>
        <v>-215.42647440000292</v>
      </c>
      <c r="J14" s="93">
        <f t="shared" si="2"/>
        <v>-0.6233164236704013</v>
      </c>
      <c r="K14" s="99">
        <v>21756.26484133</v>
      </c>
      <c r="L14" s="100">
        <v>6.754269775035215</v>
      </c>
      <c r="M14" s="92">
        <f t="shared" si="3"/>
        <v>12589.643219859998</v>
      </c>
      <c r="N14" s="93">
        <f t="shared" si="4"/>
        <v>57.866749240631</v>
      </c>
      <c r="P14" s="96"/>
    </row>
    <row r="15" spans="1:16" ht="21">
      <c r="A15" s="87">
        <v>8</v>
      </c>
      <c r="B15" s="103" t="s">
        <v>14</v>
      </c>
      <c r="C15" s="101">
        <v>49</v>
      </c>
      <c r="D15" s="102">
        <v>30610.51158976</v>
      </c>
      <c r="E15" s="91">
        <f t="shared" si="0"/>
        <v>7.1053245632064925</v>
      </c>
      <c r="F15" s="101">
        <v>49</v>
      </c>
      <c r="G15" s="102">
        <v>31176.06220168</v>
      </c>
      <c r="H15" s="91">
        <v>7.645697394767648</v>
      </c>
      <c r="I15" s="92">
        <f t="shared" si="1"/>
        <v>-565.5506119199999</v>
      </c>
      <c r="J15" s="93">
        <f t="shared" si="2"/>
        <v>-1.814054027289963</v>
      </c>
      <c r="K15" s="99">
        <v>22706.613493760007</v>
      </c>
      <c r="L15" s="100">
        <v>7.049307145910549</v>
      </c>
      <c r="M15" s="92">
        <f t="shared" si="3"/>
        <v>7903.8980959999935</v>
      </c>
      <c r="N15" s="93">
        <f t="shared" si="4"/>
        <v>34.80879303367743</v>
      </c>
      <c r="P15" s="96"/>
    </row>
    <row r="16" spans="1:16" ht="21">
      <c r="A16" s="87">
        <v>9</v>
      </c>
      <c r="B16" s="88" t="s">
        <v>30</v>
      </c>
      <c r="C16" s="101">
        <v>134</v>
      </c>
      <c r="D16" s="102">
        <v>11540.16979556</v>
      </c>
      <c r="E16" s="91">
        <f t="shared" si="0"/>
        <v>2.678708968045999</v>
      </c>
      <c r="F16" s="101">
        <v>135</v>
      </c>
      <c r="G16" s="102">
        <v>12352.1362538</v>
      </c>
      <c r="H16" s="91">
        <v>3.029269551893712</v>
      </c>
      <c r="I16" s="92">
        <f>(D16-G16)</f>
        <v>-811.9664582400001</v>
      </c>
      <c r="J16" s="93">
        <f>IF(G16&lt;&gt;0,(D16-G16)/G16*100,0)</f>
        <v>-6.573490136090488</v>
      </c>
      <c r="K16" s="99">
        <v>9142.74108902</v>
      </c>
      <c r="L16" s="100">
        <v>2.8383796689783862</v>
      </c>
      <c r="M16" s="92">
        <f>D16-K16</f>
        <v>2397.4287065399985</v>
      </c>
      <c r="N16" s="104">
        <f>IF(AND(K16=0,M16=0),"0.00",IF(K16=0,"new",(M16*100)/K16))</f>
        <v>26.2222093264699</v>
      </c>
      <c r="P16" s="96"/>
    </row>
    <row r="17" spans="1:16" ht="21">
      <c r="A17" s="87">
        <v>10</v>
      </c>
      <c r="B17" s="88" t="s">
        <v>19</v>
      </c>
      <c r="C17" s="101">
        <v>124</v>
      </c>
      <c r="D17" s="102">
        <v>11096.23916373</v>
      </c>
      <c r="E17" s="91">
        <f t="shared" si="0"/>
        <v>2.5756636068650165</v>
      </c>
      <c r="F17" s="101">
        <v>101</v>
      </c>
      <c r="G17" s="102">
        <v>11268.39331859</v>
      </c>
      <c r="H17" s="91">
        <v>2.7634896569624523</v>
      </c>
      <c r="I17" s="92">
        <f>(D17-G17)</f>
        <v>-172.15415485999984</v>
      </c>
      <c r="J17" s="93">
        <f>IF(G17&lt;&gt;0,(D17-G17)/G17*100,0)</f>
        <v>-1.5277613231336982</v>
      </c>
      <c r="K17" s="99">
        <v>9948.005106009996</v>
      </c>
      <c r="L17" s="100">
        <v>3.0883752656741317</v>
      </c>
      <c r="M17" s="92">
        <f>D17-K17</f>
        <v>1148.2340577200048</v>
      </c>
      <c r="N17" s="93">
        <f>IF(AND(K17=0,M17=0),"0.00",IF(K17=0,"new",(M17*100)/K17))</f>
        <v>11.542354929294415</v>
      </c>
      <c r="P17" s="96"/>
    </row>
    <row r="18" spans="1:16" ht="21">
      <c r="A18" s="87">
        <v>11</v>
      </c>
      <c r="B18" s="88" t="s">
        <v>15</v>
      </c>
      <c r="C18" s="101">
        <v>31</v>
      </c>
      <c r="D18" s="102">
        <v>18570.14292362</v>
      </c>
      <c r="E18" s="91">
        <f t="shared" si="0"/>
        <v>4.31050922721566</v>
      </c>
      <c r="F18" s="101">
        <v>30</v>
      </c>
      <c r="G18" s="102">
        <v>18652.67119814</v>
      </c>
      <c r="H18" s="91">
        <v>4.574428889142757</v>
      </c>
      <c r="I18" s="92">
        <f t="shared" si="1"/>
        <v>-82.52827452000201</v>
      </c>
      <c r="J18" s="93">
        <f t="shared" si="2"/>
        <v>-0.44244748456313077</v>
      </c>
      <c r="K18" s="99">
        <v>9690.25027168</v>
      </c>
      <c r="L18" s="100">
        <v>3.0083548347968128</v>
      </c>
      <c r="M18" s="92">
        <f t="shared" si="3"/>
        <v>8879.892651939997</v>
      </c>
      <c r="N18" s="93">
        <f t="shared" si="4"/>
        <v>91.63739225489053</v>
      </c>
      <c r="P18" s="96"/>
    </row>
    <row r="19" spans="1:16" ht="21">
      <c r="A19" s="87">
        <v>12</v>
      </c>
      <c r="B19" s="88" t="s">
        <v>17</v>
      </c>
      <c r="C19" s="101">
        <v>173</v>
      </c>
      <c r="D19" s="102">
        <v>9554.70935037</v>
      </c>
      <c r="E19" s="91">
        <f t="shared" si="0"/>
        <v>2.217843071404054</v>
      </c>
      <c r="F19" s="101">
        <v>174</v>
      </c>
      <c r="G19" s="102">
        <v>9755.41095155</v>
      </c>
      <c r="H19" s="91">
        <v>2.3924419836811306</v>
      </c>
      <c r="I19" s="92">
        <f t="shared" si="1"/>
        <v>-200.70160118000058</v>
      </c>
      <c r="J19" s="93">
        <f t="shared" si="2"/>
        <v>-2.057336202203884</v>
      </c>
      <c r="K19" s="99">
        <v>8461.57151931</v>
      </c>
      <c r="L19" s="100">
        <v>2.626909406508243</v>
      </c>
      <c r="M19" s="92">
        <f t="shared" si="3"/>
        <v>1093.1378310599994</v>
      </c>
      <c r="N19" s="93">
        <f t="shared" si="4"/>
        <v>12.918851168076392</v>
      </c>
      <c r="P19" s="96"/>
    </row>
    <row r="20" spans="1:16" ht="21">
      <c r="A20" s="87">
        <v>13</v>
      </c>
      <c r="B20" s="88" t="s">
        <v>38</v>
      </c>
      <c r="C20" s="101">
        <v>108</v>
      </c>
      <c r="D20" s="102">
        <v>4413.65194221</v>
      </c>
      <c r="E20" s="100">
        <f t="shared" si="0"/>
        <v>1.0244987074609895</v>
      </c>
      <c r="F20" s="101">
        <v>108</v>
      </c>
      <c r="G20" s="102">
        <v>4802.45249411</v>
      </c>
      <c r="H20" s="100">
        <v>1.1777657577528688</v>
      </c>
      <c r="I20" s="92">
        <f t="shared" si="1"/>
        <v>-388.80055189999985</v>
      </c>
      <c r="J20" s="93">
        <f t="shared" si="2"/>
        <v>-8.095875021707073</v>
      </c>
      <c r="K20" s="99">
        <v>1847.35163005</v>
      </c>
      <c r="L20" s="100">
        <v>0.573513485412507</v>
      </c>
      <c r="M20" s="92">
        <f t="shared" si="3"/>
        <v>2566.30031216</v>
      </c>
      <c r="N20" s="104">
        <f t="shared" si="4"/>
        <v>138.91780375837496</v>
      </c>
      <c r="P20" s="96"/>
    </row>
    <row r="21" spans="1:16" ht="21">
      <c r="A21" s="87">
        <v>14</v>
      </c>
      <c r="B21" s="88" t="s">
        <v>20</v>
      </c>
      <c r="C21" s="101">
        <v>2</v>
      </c>
      <c r="D21" s="102">
        <v>2171.17540668</v>
      </c>
      <c r="E21" s="91">
        <f t="shared" si="0"/>
        <v>0.50397413002643</v>
      </c>
      <c r="F21" s="101">
        <v>2</v>
      </c>
      <c r="G21" s="102">
        <v>2213.93417039</v>
      </c>
      <c r="H21" s="91">
        <v>0.5429508899884649</v>
      </c>
      <c r="I21" s="92">
        <f t="shared" si="1"/>
        <v>-42.75876371000004</v>
      </c>
      <c r="J21" s="93">
        <f t="shared" si="2"/>
        <v>-1.9313475658794221</v>
      </c>
      <c r="K21" s="99">
        <v>2467.7160350500003</v>
      </c>
      <c r="L21" s="100">
        <v>0.7661066800972551</v>
      </c>
      <c r="M21" s="92">
        <f t="shared" si="3"/>
        <v>-296.5406283700004</v>
      </c>
      <c r="N21" s="104">
        <f t="shared" si="4"/>
        <v>-12.016805181719052</v>
      </c>
      <c r="P21" s="96"/>
    </row>
    <row r="22" spans="1:16" ht="21">
      <c r="A22" s="87">
        <v>15</v>
      </c>
      <c r="B22" s="88" t="s">
        <v>23</v>
      </c>
      <c r="C22" s="101">
        <v>59</v>
      </c>
      <c r="D22" s="102">
        <v>996.6523750800001</v>
      </c>
      <c r="E22" s="91">
        <f t="shared" si="0"/>
        <v>0.2313433599719049</v>
      </c>
      <c r="F22" s="101">
        <v>59</v>
      </c>
      <c r="G22" s="102">
        <v>1134.90447809</v>
      </c>
      <c r="H22" s="91">
        <v>0.2783268828279173</v>
      </c>
      <c r="I22" s="92">
        <f t="shared" si="1"/>
        <v>-138.25210301000004</v>
      </c>
      <c r="J22" s="93">
        <f t="shared" si="2"/>
        <v>-12.181827253221604</v>
      </c>
      <c r="K22" s="99">
        <v>1018.03760281</v>
      </c>
      <c r="L22" s="100">
        <v>0.3160515217412908</v>
      </c>
      <c r="M22" s="92">
        <f t="shared" si="3"/>
        <v>-21.385227729999883</v>
      </c>
      <c r="N22" s="104">
        <f t="shared" si="4"/>
        <v>-2.1006324001168633</v>
      </c>
      <c r="P22" s="96"/>
    </row>
    <row r="23" spans="1:16" ht="21">
      <c r="A23" s="87">
        <v>16</v>
      </c>
      <c r="B23" s="88" t="s">
        <v>24</v>
      </c>
      <c r="C23" s="101">
        <v>295</v>
      </c>
      <c r="D23" s="102">
        <v>909.516511</v>
      </c>
      <c r="E23" s="91">
        <f t="shared" si="0"/>
        <v>0.21111734729752146</v>
      </c>
      <c r="F23" s="101">
        <v>291</v>
      </c>
      <c r="G23" s="102">
        <v>947.10042404</v>
      </c>
      <c r="H23" s="91">
        <v>0.23226933529391505</v>
      </c>
      <c r="I23" s="92">
        <f t="shared" si="1"/>
        <v>-37.58391303999997</v>
      </c>
      <c r="J23" s="93">
        <f t="shared" si="2"/>
        <v>-3.9683134001440004</v>
      </c>
      <c r="K23" s="99">
        <v>730.88616629</v>
      </c>
      <c r="L23" s="100">
        <v>0.2269048652407435</v>
      </c>
      <c r="M23" s="92">
        <f t="shared" si="3"/>
        <v>178.63034471000003</v>
      </c>
      <c r="N23" s="104">
        <f t="shared" si="4"/>
        <v>24.440241579168614</v>
      </c>
      <c r="P23" s="96"/>
    </row>
    <row r="24" spans="1:16" ht="21">
      <c r="A24" s="87">
        <v>17</v>
      </c>
      <c r="B24" s="88" t="s">
        <v>18</v>
      </c>
      <c r="C24" s="101">
        <v>2</v>
      </c>
      <c r="D24" s="102">
        <v>556.9181015</v>
      </c>
      <c r="E24" s="91">
        <f t="shared" si="0"/>
        <v>0.129272059197012</v>
      </c>
      <c r="F24" s="101">
        <v>2</v>
      </c>
      <c r="G24" s="102">
        <v>575.15277183</v>
      </c>
      <c r="H24" s="91">
        <v>0.14105193980967407</v>
      </c>
      <c r="I24" s="92">
        <f>(D24-G24)</f>
        <v>-18.23467032999997</v>
      </c>
      <c r="J24" s="93">
        <f>IF(G24&lt;&gt;0,(D24-G24)/G24*100,0)</f>
        <v>-3.1704046686555234</v>
      </c>
      <c r="K24" s="99">
        <v>151.76808378</v>
      </c>
      <c r="L24" s="100">
        <v>0.04711666219207512</v>
      </c>
      <c r="M24" s="92">
        <f>D24-K24</f>
        <v>405.15001772000005</v>
      </c>
      <c r="N24" s="93">
        <f>IF(AND(K24=0,M24=0),"0.00",IF(K24=0,"new",(M24*100)/K24))</f>
        <v>266.9533722961788</v>
      </c>
      <c r="P24" s="96"/>
    </row>
    <row r="25" spans="1:16" ht="21">
      <c r="A25" s="87">
        <v>18</v>
      </c>
      <c r="B25" s="88" t="s">
        <v>21</v>
      </c>
      <c r="C25" s="101">
        <v>21</v>
      </c>
      <c r="D25" s="102">
        <v>522.87273338</v>
      </c>
      <c r="E25" s="91">
        <f t="shared" si="0"/>
        <v>0.1213694343206814</v>
      </c>
      <c r="F25" s="101">
        <v>21</v>
      </c>
      <c r="G25" s="102">
        <v>513.04170612</v>
      </c>
      <c r="H25" s="91">
        <v>0.12581966287190227</v>
      </c>
      <c r="I25" s="92">
        <f>(D25-G25)</f>
        <v>9.831027260000042</v>
      </c>
      <c r="J25" s="93">
        <f>IF(G25&lt;&gt;0,(D25-G25)/G25*100,0)</f>
        <v>1.9162237967648919</v>
      </c>
      <c r="K25" s="99">
        <v>532.99660242</v>
      </c>
      <c r="L25" s="100">
        <v>0.16546971036512687</v>
      </c>
      <c r="M25" s="92">
        <f>D25-K25</f>
        <v>-10.123869040000045</v>
      </c>
      <c r="N25" s="104">
        <f>IF(AND(K25=0,M25=0),"0.00",IF(K25=0,"new",(M25*100)/K25))</f>
        <v>-1.899424685642266</v>
      </c>
      <c r="P25" s="96"/>
    </row>
    <row r="26" spans="1:16" ht="21">
      <c r="A26" s="87">
        <v>19</v>
      </c>
      <c r="B26" s="88" t="s">
        <v>32</v>
      </c>
      <c r="C26" s="101">
        <v>13</v>
      </c>
      <c r="D26" s="102">
        <v>686.45451</v>
      </c>
      <c r="E26" s="91">
        <f t="shared" si="0"/>
        <v>0.1593401037132133</v>
      </c>
      <c r="F26" s="101">
        <v>13</v>
      </c>
      <c r="G26" s="102">
        <v>690.17332</v>
      </c>
      <c r="H26" s="91">
        <v>0.16925987382645719</v>
      </c>
      <c r="I26" s="92">
        <f t="shared" si="1"/>
        <v>-3.718809999999962</v>
      </c>
      <c r="J26" s="93">
        <f t="shared" si="2"/>
        <v>-0.5388226250183015</v>
      </c>
      <c r="K26" s="99">
        <v>403.61814362</v>
      </c>
      <c r="L26" s="100">
        <v>0.12530394569060296</v>
      </c>
      <c r="M26" s="92">
        <f t="shared" si="3"/>
        <v>282.83636638</v>
      </c>
      <c r="N26" s="104">
        <f t="shared" si="4"/>
        <v>70.07523592554003</v>
      </c>
      <c r="P26" s="96"/>
    </row>
    <row r="27" spans="1:16" ht="21">
      <c r="A27" s="87">
        <v>20</v>
      </c>
      <c r="B27" s="88" t="s">
        <v>22</v>
      </c>
      <c r="C27" s="101">
        <v>9</v>
      </c>
      <c r="D27" s="102">
        <v>414.55363146</v>
      </c>
      <c r="E27" s="91">
        <f t="shared" si="0"/>
        <v>0.09622635975037241</v>
      </c>
      <c r="F27" s="101">
        <v>9</v>
      </c>
      <c r="G27" s="102">
        <v>422.58141788</v>
      </c>
      <c r="H27" s="91">
        <v>0.10363494994528936</v>
      </c>
      <c r="I27" s="92">
        <f t="shared" si="1"/>
        <v>-8.027786419999984</v>
      </c>
      <c r="J27" s="93">
        <f t="shared" si="2"/>
        <v>-1.8997017096193343</v>
      </c>
      <c r="K27" s="99">
        <v>492.84410291</v>
      </c>
      <c r="L27" s="100">
        <v>0.1530042979512591</v>
      </c>
      <c r="M27" s="92">
        <f t="shared" si="3"/>
        <v>-78.29047144999998</v>
      </c>
      <c r="N27" s="104">
        <f t="shared" si="4"/>
        <v>-15.885443487653312</v>
      </c>
      <c r="P27" s="96"/>
    </row>
    <row r="28" spans="1:16" ht="21">
      <c r="A28" s="87">
        <v>21</v>
      </c>
      <c r="B28" s="88" t="s">
        <v>36</v>
      </c>
      <c r="C28" s="101">
        <v>38</v>
      </c>
      <c r="D28" s="102">
        <v>191.08790486</v>
      </c>
      <c r="E28" s="91">
        <f t="shared" si="0"/>
        <v>0.04435540321343805</v>
      </c>
      <c r="F28" s="101">
        <v>34</v>
      </c>
      <c r="G28" s="102">
        <v>187.3879605</v>
      </c>
      <c r="H28" s="91">
        <v>0.045955503685403465</v>
      </c>
      <c r="I28" s="92">
        <f t="shared" si="1"/>
        <v>3.6999443600000177</v>
      </c>
      <c r="J28" s="93">
        <f t="shared" si="2"/>
        <v>1.9744834994348623</v>
      </c>
      <c r="K28" s="99">
        <v>512.93088068</v>
      </c>
      <c r="L28" s="100">
        <v>0.1592402725985261</v>
      </c>
      <c r="M28" s="92">
        <f t="shared" si="3"/>
        <v>-321.84297582</v>
      </c>
      <c r="N28" s="104">
        <f t="shared" si="4"/>
        <v>-62.74587628518837</v>
      </c>
      <c r="P28" s="96"/>
    </row>
    <row r="29" spans="1:16" ht="21">
      <c r="A29" s="87">
        <v>22</v>
      </c>
      <c r="B29" s="88" t="s">
        <v>31</v>
      </c>
      <c r="C29" s="101">
        <v>9</v>
      </c>
      <c r="D29" s="102">
        <v>126.32169589</v>
      </c>
      <c r="E29" s="91">
        <f t="shared" si="0"/>
        <v>0.029321844100553135</v>
      </c>
      <c r="F29" s="101">
        <v>8</v>
      </c>
      <c r="G29" s="102">
        <v>102.18837698</v>
      </c>
      <c r="H29" s="91">
        <v>0.025060939466864992</v>
      </c>
      <c r="I29" s="92">
        <f t="shared" si="1"/>
        <v>24.13331891</v>
      </c>
      <c r="J29" s="93">
        <f t="shared" si="2"/>
        <v>23.61650084209019</v>
      </c>
      <c r="K29" s="99">
        <v>79.82062312000001</v>
      </c>
      <c r="L29" s="100">
        <v>0.024780449497917363</v>
      </c>
      <c r="M29" s="92">
        <f t="shared" si="3"/>
        <v>46.50107276999999</v>
      </c>
      <c r="N29" s="105">
        <f t="shared" si="4"/>
        <v>58.25696537108164</v>
      </c>
      <c r="P29" s="96"/>
    </row>
    <row r="30" spans="1:16" ht="21.75" thickBot="1">
      <c r="A30" s="87">
        <v>23</v>
      </c>
      <c r="B30" s="106" t="s">
        <v>41</v>
      </c>
      <c r="C30" s="107">
        <v>0</v>
      </c>
      <c r="D30" s="108">
        <v>0</v>
      </c>
      <c r="E30" s="91">
        <v>0</v>
      </c>
      <c r="F30" s="107">
        <v>0</v>
      </c>
      <c r="G30" s="108">
        <v>0</v>
      </c>
      <c r="H30" s="91">
        <v>0</v>
      </c>
      <c r="I30" s="92">
        <f t="shared" si="1"/>
        <v>0</v>
      </c>
      <c r="J30" s="93">
        <f t="shared" si="2"/>
        <v>0</v>
      </c>
      <c r="K30" s="109">
        <v>0</v>
      </c>
      <c r="L30" s="110">
        <v>0</v>
      </c>
      <c r="M30" s="92">
        <f t="shared" si="3"/>
        <v>0</v>
      </c>
      <c r="N30" s="105" t="str">
        <f t="shared" si="4"/>
        <v>0.00</v>
      </c>
      <c r="P30" s="96"/>
    </row>
    <row r="31" spans="1:16" ht="22.5" customHeight="1" thickBot="1">
      <c r="A31" s="135" t="s">
        <v>25</v>
      </c>
      <c r="B31" s="136"/>
      <c r="C31" s="111">
        <f>SUM(C8:C30)</f>
        <v>2479</v>
      </c>
      <c r="D31" s="112">
        <f>SUM(D8:D30)</f>
        <v>430810.8843932399</v>
      </c>
      <c r="E31" s="112">
        <f>SUM(E8:E30)</f>
        <v>100.00000000000003</v>
      </c>
      <c r="F31" s="111">
        <v>2437</v>
      </c>
      <c r="G31" s="112">
        <v>407759.56190753006</v>
      </c>
      <c r="H31" s="112">
        <v>99.99999999999996</v>
      </c>
      <c r="I31" s="113">
        <f>SUM(I8:I30)</f>
        <v>23051.32248571</v>
      </c>
      <c r="J31" s="114">
        <f t="shared" si="2"/>
        <v>5.653165404110703</v>
      </c>
      <c r="K31" s="115">
        <v>322111.28021188</v>
      </c>
      <c r="L31" s="116">
        <v>100</v>
      </c>
      <c r="M31" s="113">
        <f t="shared" si="3"/>
        <v>108699.60418135993</v>
      </c>
      <c r="N31" s="117">
        <f t="shared" si="4"/>
        <v>33.74597875301323</v>
      </c>
      <c r="P31" s="96"/>
    </row>
    <row r="32" spans="1:14" ht="22.5" customHeight="1">
      <c r="A32" s="118"/>
      <c r="B32" s="118"/>
      <c r="C32" s="119"/>
      <c r="D32" s="119"/>
      <c r="E32" s="119"/>
      <c r="F32" s="119"/>
      <c r="G32" s="120"/>
      <c r="H32" s="120"/>
      <c r="I32" s="121"/>
      <c r="J32" s="121"/>
      <c r="K32" s="120"/>
      <c r="L32" s="120"/>
      <c r="M32" s="122"/>
      <c r="N32" s="122"/>
    </row>
    <row r="33" spans="2:12" ht="21">
      <c r="B33" s="57" t="s">
        <v>45</v>
      </c>
      <c r="L33" s="123" t="s">
        <v>26</v>
      </c>
    </row>
    <row r="34" ht="21">
      <c r="L34" s="123" t="s">
        <v>27</v>
      </c>
    </row>
    <row r="35" spans="2:8" ht="21">
      <c r="B35" s="124"/>
      <c r="H35" s="123"/>
    </row>
    <row r="36" spans="2:8" ht="21">
      <c r="B36" s="124"/>
      <c r="H36" s="123"/>
    </row>
    <row r="37" spans="2:4" ht="21">
      <c r="B37" s="124"/>
      <c r="D37" s="124"/>
    </row>
    <row r="38" spans="2:6" ht="21">
      <c r="B38" s="125"/>
      <c r="D38" s="124"/>
      <c r="F38" s="126"/>
    </row>
    <row r="39" spans="2:4" ht="21">
      <c r="B39" s="124"/>
      <c r="D39" s="124"/>
    </row>
    <row r="40" spans="2:4" ht="21">
      <c r="B40" s="124"/>
      <c r="D40" s="124"/>
    </row>
    <row r="41" spans="2:4" ht="21">
      <c r="B41" s="124"/>
      <c r="D41" s="124"/>
    </row>
    <row r="42" ht="21">
      <c r="C42" s="124"/>
    </row>
    <row r="58" ht="0.75" customHeight="1">
      <c r="A58" s="57">
        <v>100</v>
      </c>
    </row>
  </sheetData>
  <sheetProtection/>
  <mergeCells count="12">
    <mergeCell ref="A1:J1"/>
    <mergeCell ref="A2:J2"/>
    <mergeCell ref="A4:A7"/>
    <mergeCell ref="B4:B7"/>
    <mergeCell ref="F4:J4"/>
    <mergeCell ref="K4:N4"/>
    <mergeCell ref="C5:E5"/>
    <mergeCell ref="F5:H5"/>
    <mergeCell ref="I5:J5"/>
    <mergeCell ref="K5:L5"/>
    <mergeCell ref="M5:N5"/>
    <mergeCell ref="A31:B31"/>
  </mergeCells>
  <conditionalFormatting sqref="J8 J10 J12 J14:J15 J18:J23 J26:J31">
    <cfRule type="cellIs" priority="8" dxfId="0" operator="greaterThanOrEqual" stopIfTrue="1">
      <formula>100</formula>
    </cfRule>
  </conditionalFormatting>
  <conditionalFormatting sqref="J9">
    <cfRule type="cellIs" priority="7" dxfId="0" operator="greaterThanOrEqual" stopIfTrue="1">
      <formula>100</formula>
    </cfRule>
  </conditionalFormatting>
  <conditionalFormatting sqref="J11">
    <cfRule type="cellIs" priority="6" dxfId="0" operator="greaterThanOrEqual" stopIfTrue="1">
      <formula>100</formula>
    </cfRule>
  </conditionalFormatting>
  <conditionalFormatting sqref="J13">
    <cfRule type="cellIs" priority="5" dxfId="0" operator="greaterThanOrEqual" stopIfTrue="1">
      <formula>100</formula>
    </cfRule>
  </conditionalFormatting>
  <conditionalFormatting sqref="J16">
    <cfRule type="cellIs" priority="4" dxfId="0" operator="greaterThanOrEqual" stopIfTrue="1">
      <formula>100</formula>
    </cfRule>
  </conditionalFormatting>
  <conditionalFormatting sqref="J17">
    <cfRule type="cellIs" priority="3" dxfId="0" operator="greaterThanOrEqual" stopIfTrue="1">
      <formula>100</formula>
    </cfRule>
  </conditionalFormatting>
  <conditionalFormatting sqref="J24">
    <cfRule type="cellIs" priority="2" dxfId="0" operator="greaterThanOrEqual" stopIfTrue="1">
      <formula>100</formula>
    </cfRule>
  </conditionalFormatting>
  <conditionalFormatting sqref="J25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PageLayoutView="0" workbookViewId="0" topLeftCell="A1">
      <selection activeCell="E3" sqref="E3"/>
    </sheetView>
  </sheetViews>
  <sheetFormatPr defaultColWidth="9.140625" defaultRowHeight="21.75"/>
  <cols>
    <col min="1" max="1" width="6.57421875" style="57" customWidth="1"/>
    <col min="2" max="2" width="50.57421875" style="57" bestFit="1" customWidth="1"/>
    <col min="3" max="3" width="10.57421875" style="57" customWidth="1"/>
    <col min="4" max="4" width="10.57421875" style="57" bestFit="1" customWidth="1"/>
    <col min="5" max="5" width="10.421875" style="57" customWidth="1"/>
    <col min="6" max="6" width="10.7109375" style="57" customWidth="1"/>
    <col min="7" max="7" width="11.7109375" style="57" customWidth="1"/>
    <col min="8" max="8" width="10.00390625" style="57" customWidth="1"/>
    <col min="9" max="9" width="15.00390625" style="57" customWidth="1"/>
    <col min="10" max="10" width="10.28125" style="57" customWidth="1"/>
    <col min="11" max="11" width="10.57421875" style="57" bestFit="1" customWidth="1"/>
    <col min="12" max="12" width="10.7109375" style="57" customWidth="1"/>
    <col min="13" max="13" width="12.421875" style="57" customWidth="1"/>
    <col min="14" max="14" width="14.57421875" style="57" customWidth="1"/>
    <col min="15" max="16384" width="9.140625" style="57" customWidth="1"/>
  </cols>
  <sheetData>
    <row r="1" spans="1:10" ht="23.2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23.25">
      <c r="A2" s="137" t="s">
        <v>84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21.75" thickBot="1">
      <c r="A3" s="74"/>
      <c r="B3" s="74"/>
      <c r="C3" s="74"/>
      <c r="D3" s="74"/>
      <c r="E3" s="74"/>
      <c r="F3" s="74"/>
      <c r="G3" s="74"/>
      <c r="H3" s="74"/>
      <c r="I3" s="74"/>
      <c r="J3" s="74"/>
    </row>
    <row r="4" spans="1:14" ht="29.25" customHeight="1" thickBot="1">
      <c r="A4" s="138" t="s">
        <v>2</v>
      </c>
      <c r="B4" s="141" t="s">
        <v>3</v>
      </c>
      <c r="C4" s="75"/>
      <c r="D4" s="76"/>
      <c r="E4" s="76"/>
      <c r="F4" s="144" t="s">
        <v>33</v>
      </c>
      <c r="G4" s="145"/>
      <c r="H4" s="145"/>
      <c r="I4" s="145"/>
      <c r="J4" s="146"/>
      <c r="K4" s="144" t="s">
        <v>34</v>
      </c>
      <c r="L4" s="145"/>
      <c r="M4" s="145"/>
      <c r="N4" s="146"/>
    </row>
    <row r="5" spans="1:14" ht="22.5" customHeight="1" thickBot="1">
      <c r="A5" s="139"/>
      <c r="B5" s="142"/>
      <c r="C5" s="132" t="s">
        <v>85</v>
      </c>
      <c r="D5" s="133"/>
      <c r="E5" s="134"/>
      <c r="F5" s="132" t="s">
        <v>82</v>
      </c>
      <c r="G5" s="133"/>
      <c r="H5" s="134"/>
      <c r="I5" s="135" t="s">
        <v>1</v>
      </c>
      <c r="J5" s="136"/>
      <c r="K5" s="132" t="s">
        <v>60</v>
      </c>
      <c r="L5" s="134"/>
      <c r="M5" s="135" t="s">
        <v>1</v>
      </c>
      <c r="N5" s="136"/>
    </row>
    <row r="6" spans="1:14" ht="21.75" customHeight="1">
      <c r="A6" s="139"/>
      <c r="B6" s="142"/>
      <c r="C6" s="77" t="s">
        <v>4</v>
      </c>
      <c r="D6" s="78" t="s">
        <v>5</v>
      </c>
      <c r="E6" s="79" t="s">
        <v>6</v>
      </c>
      <c r="F6" s="77" t="s">
        <v>4</v>
      </c>
      <c r="G6" s="78" t="s">
        <v>5</v>
      </c>
      <c r="H6" s="79" t="s">
        <v>6</v>
      </c>
      <c r="I6" s="80" t="s">
        <v>5</v>
      </c>
      <c r="J6" s="81" t="s">
        <v>7</v>
      </c>
      <c r="K6" s="80" t="s">
        <v>5</v>
      </c>
      <c r="L6" s="81" t="s">
        <v>6</v>
      </c>
      <c r="M6" s="80" t="s">
        <v>5</v>
      </c>
      <c r="N6" s="81" t="s">
        <v>7</v>
      </c>
    </row>
    <row r="7" spans="1:14" ht="22.5" customHeight="1" thickBot="1">
      <c r="A7" s="140"/>
      <c r="B7" s="143"/>
      <c r="C7" s="82" t="s">
        <v>8</v>
      </c>
      <c r="D7" s="83" t="s">
        <v>9</v>
      </c>
      <c r="E7" s="84"/>
      <c r="F7" s="82" t="s">
        <v>8</v>
      </c>
      <c r="G7" s="83" t="s">
        <v>9</v>
      </c>
      <c r="H7" s="84"/>
      <c r="I7" s="85" t="s">
        <v>9</v>
      </c>
      <c r="J7" s="86"/>
      <c r="K7" s="85" t="s">
        <v>9</v>
      </c>
      <c r="L7" s="86"/>
      <c r="M7" s="85" t="s">
        <v>9</v>
      </c>
      <c r="N7" s="86"/>
    </row>
    <row r="8" spans="1:16" ht="21">
      <c r="A8" s="87">
        <v>1</v>
      </c>
      <c r="B8" s="88" t="s">
        <v>16</v>
      </c>
      <c r="C8" s="89">
        <v>111</v>
      </c>
      <c r="D8" s="90">
        <v>97122.36350755</v>
      </c>
      <c r="E8" s="91">
        <v>20.9881637272942</v>
      </c>
      <c r="F8" s="89">
        <v>110</v>
      </c>
      <c r="G8" s="90">
        <v>96657.55900145</v>
      </c>
      <c r="H8" s="91">
        <v>20.887719373152706</v>
      </c>
      <c r="I8" s="92">
        <v>464.80450610000116</v>
      </c>
      <c r="J8" s="93">
        <v>0.48087755463908255</v>
      </c>
      <c r="K8" s="94">
        <v>81554.57323707</v>
      </c>
      <c r="L8" s="95">
        <v>18.930481144164357</v>
      </c>
      <c r="M8" s="92">
        <v>15567.790270480007</v>
      </c>
      <c r="N8" s="93">
        <v>19.088801096691643</v>
      </c>
      <c r="P8" s="96"/>
    </row>
    <row r="9" spans="1:16" ht="21">
      <c r="A9" s="87">
        <v>2</v>
      </c>
      <c r="B9" s="88" t="s">
        <v>10</v>
      </c>
      <c r="C9" s="97">
        <v>592</v>
      </c>
      <c r="D9" s="98">
        <v>72251.25647671</v>
      </c>
      <c r="E9" s="91">
        <v>15.613512127081142</v>
      </c>
      <c r="F9" s="97">
        <v>588</v>
      </c>
      <c r="G9" s="98">
        <v>71209.73748338</v>
      </c>
      <c r="H9" s="91">
        <v>15.388439647709308</v>
      </c>
      <c r="I9" s="92">
        <v>1041.518993329999</v>
      </c>
      <c r="J9" s="93">
        <v>1.4626075451732767</v>
      </c>
      <c r="K9" s="99">
        <v>83006.06323777</v>
      </c>
      <c r="L9" s="100">
        <v>19.267401601209983</v>
      </c>
      <c r="M9" s="92">
        <v>-10754.806761059997</v>
      </c>
      <c r="N9" s="93">
        <v>-12.956652010170592</v>
      </c>
      <c r="P9" s="96"/>
    </row>
    <row r="10" spans="1:16" ht="21">
      <c r="A10" s="87">
        <v>3</v>
      </c>
      <c r="B10" s="88" t="s">
        <v>40</v>
      </c>
      <c r="C10" s="101">
        <v>170</v>
      </c>
      <c r="D10" s="102">
        <v>58626.65301067</v>
      </c>
      <c r="E10" s="91">
        <v>12.669232375873499</v>
      </c>
      <c r="F10" s="101">
        <v>172</v>
      </c>
      <c r="G10" s="102">
        <v>57785.27884</v>
      </c>
      <c r="H10" s="91">
        <v>12.487411235899227</v>
      </c>
      <c r="I10" s="92">
        <v>841.3741706700021</v>
      </c>
      <c r="J10" s="93">
        <v>1.4560354947834704</v>
      </c>
      <c r="K10" s="99">
        <v>48665.05175656</v>
      </c>
      <c r="L10" s="100">
        <v>11.296151866056157</v>
      </c>
      <c r="M10" s="92">
        <v>9961.601254109999</v>
      </c>
      <c r="N10" s="93">
        <v>20.469722921371773</v>
      </c>
      <c r="P10" s="96"/>
    </row>
    <row r="11" spans="1:16" ht="21">
      <c r="A11" s="87">
        <v>4</v>
      </c>
      <c r="B11" s="88" t="s">
        <v>35</v>
      </c>
      <c r="C11" s="101">
        <v>65</v>
      </c>
      <c r="D11" s="102">
        <v>41121.73558247</v>
      </c>
      <c r="E11" s="91">
        <v>8.886415939499738</v>
      </c>
      <c r="F11" s="101">
        <v>64</v>
      </c>
      <c r="G11" s="102">
        <v>40788.28995455</v>
      </c>
      <c r="H11" s="91">
        <v>8.814358267299541</v>
      </c>
      <c r="I11" s="92">
        <v>333.44562792000215</v>
      </c>
      <c r="J11" s="93">
        <v>0.8175033282629829</v>
      </c>
      <c r="K11" s="99">
        <v>32376.68845312</v>
      </c>
      <c r="L11" s="100">
        <v>7.515290264478759</v>
      </c>
      <c r="M11" s="92">
        <v>8745.047129349998</v>
      </c>
      <c r="N11" s="93">
        <v>27.01031991586303</v>
      </c>
      <c r="P11" s="96"/>
    </row>
    <row r="12" spans="1:16" ht="21">
      <c r="A12" s="87">
        <v>5</v>
      </c>
      <c r="B12" s="88" t="s">
        <v>13</v>
      </c>
      <c r="C12" s="101">
        <v>55</v>
      </c>
      <c r="D12" s="102">
        <v>37752.75375378</v>
      </c>
      <c r="E12" s="91">
        <v>8.158378238797283</v>
      </c>
      <c r="F12" s="101">
        <v>56</v>
      </c>
      <c r="G12" s="102">
        <v>38625.91807608</v>
      </c>
      <c r="H12" s="91">
        <v>8.347069237403796</v>
      </c>
      <c r="I12" s="92">
        <v>-873.1643222999992</v>
      </c>
      <c r="J12" s="93">
        <v>-2.2605658733603704</v>
      </c>
      <c r="K12" s="99">
        <v>34345.90806119</v>
      </c>
      <c r="L12" s="100">
        <v>7.97238633131641</v>
      </c>
      <c r="M12" s="92">
        <v>3406.8456925900027</v>
      </c>
      <c r="N12" s="93">
        <v>9.919218576257855</v>
      </c>
      <c r="P12" s="96"/>
    </row>
    <row r="13" spans="1:16" ht="21">
      <c r="A13" s="87">
        <v>6</v>
      </c>
      <c r="B13" s="103" t="s">
        <v>12</v>
      </c>
      <c r="C13" s="101">
        <v>225</v>
      </c>
      <c r="D13" s="102">
        <v>37489.79891754</v>
      </c>
      <c r="E13" s="91">
        <v>8.10155364190143</v>
      </c>
      <c r="F13" s="101">
        <v>196</v>
      </c>
      <c r="G13" s="102">
        <v>37618.34480026</v>
      </c>
      <c r="H13" s="91">
        <v>8.129332434916359</v>
      </c>
      <c r="I13" s="92">
        <v>-128.5458827199982</v>
      </c>
      <c r="J13" s="93">
        <v>-0.34171062922234086</v>
      </c>
      <c r="K13" s="99">
        <v>26688.0232788</v>
      </c>
      <c r="L13" s="100">
        <v>6.194834960214105</v>
      </c>
      <c r="M13" s="92">
        <v>10801.77563874</v>
      </c>
      <c r="N13" s="93">
        <v>40.47424391794704</v>
      </c>
      <c r="P13" s="96"/>
    </row>
    <row r="14" spans="1:16" ht="21">
      <c r="A14" s="87">
        <v>7</v>
      </c>
      <c r="B14" s="88" t="s">
        <v>11</v>
      </c>
      <c r="C14" s="101">
        <v>322</v>
      </c>
      <c r="D14" s="102">
        <v>29773.98811047</v>
      </c>
      <c r="E14" s="91">
        <v>6.434165260285055</v>
      </c>
      <c r="F14" s="101">
        <v>325</v>
      </c>
      <c r="G14" s="102">
        <v>29843.30579157</v>
      </c>
      <c r="H14" s="91">
        <v>6.449144826139731</v>
      </c>
      <c r="I14" s="92">
        <v>-69.31768110000121</v>
      </c>
      <c r="J14" s="93">
        <v>-0.23227212690218033</v>
      </c>
      <c r="K14" s="99">
        <v>31813.59873363</v>
      </c>
      <c r="L14" s="100">
        <v>7.384585646770907</v>
      </c>
      <c r="M14" s="92">
        <v>-2039.6106231599988</v>
      </c>
      <c r="N14" s="93">
        <v>-6.411128273281251</v>
      </c>
      <c r="P14" s="96"/>
    </row>
    <row r="15" spans="1:16" ht="21">
      <c r="A15" s="87">
        <v>8</v>
      </c>
      <c r="B15" s="103" t="s">
        <v>14</v>
      </c>
      <c r="C15" s="101">
        <v>45</v>
      </c>
      <c r="D15" s="102">
        <v>29556.57312596</v>
      </c>
      <c r="E15" s="91">
        <v>6.387181835182264</v>
      </c>
      <c r="F15" s="101">
        <v>46</v>
      </c>
      <c r="G15" s="102">
        <v>28963.61478178</v>
      </c>
      <c r="H15" s="91">
        <v>6.25904340895721</v>
      </c>
      <c r="I15" s="92">
        <v>592.9583441799987</v>
      </c>
      <c r="J15" s="93">
        <v>2.0472525568631994</v>
      </c>
      <c r="K15" s="99">
        <v>30610.51158976</v>
      </c>
      <c r="L15" s="100">
        <v>7.1053245632064925</v>
      </c>
      <c r="M15" s="92">
        <v>-1053.938463800001</v>
      </c>
      <c r="N15" s="93">
        <v>-3.4430605993287955</v>
      </c>
      <c r="P15" s="96"/>
    </row>
    <row r="16" spans="1:16" ht="21">
      <c r="A16" s="87">
        <v>9</v>
      </c>
      <c r="B16" s="88" t="s">
        <v>30</v>
      </c>
      <c r="C16" s="101">
        <v>120</v>
      </c>
      <c r="D16" s="102">
        <v>13365.4495005</v>
      </c>
      <c r="E16" s="91">
        <v>2.8882765232908483</v>
      </c>
      <c r="F16" s="101">
        <v>120</v>
      </c>
      <c r="G16" s="102">
        <v>13294.40116977</v>
      </c>
      <c r="H16" s="91">
        <v>2.8729229636774</v>
      </c>
      <c r="I16" s="92">
        <v>71.04833073000009</v>
      </c>
      <c r="J16" s="93">
        <v>0.5344229485985134</v>
      </c>
      <c r="K16" s="99">
        <v>11540.16979556</v>
      </c>
      <c r="L16" s="100">
        <v>2.678708968045999</v>
      </c>
      <c r="M16" s="92">
        <v>1825.2797049400015</v>
      </c>
      <c r="N16" s="93">
        <v>15.816749123069794</v>
      </c>
      <c r="P16" s="96"/>
    </row>
    <row r="17" spans="1:16" ht="21">
      <c r="A17" s="87">
        <v>10</v>
      </c>
      <c r="B17" s="88" t="s">
        <v>15</v>
      </c>
      <c r="C17" s="101">
        <v>38</v>
      </c>
      <c r="D17" s="102">
        <v>13212.98141629</v>
      </c>
      <c r="E17" s="91">
        <v>2.8553281373679953</v>
      </c>
      <c r="F17" s="101">
        <v>38</v>
      </c>
      <c r="G17" s="102">
        <v>13129.67184415</v>
      </c>
      <c r="H17" s="91">
        <v>2.8373249208380638</v>
      </c>
      <c r="I17" s="92">
        <v>83.30957214000045</v>
      </c>
      <c r="J17" s="93">
        <v>0.6345137420713185</v>
      </c>
      <c r="K17" s="99">
        <v>18570.14292362</v>
      </c>
      <c r="L17" s="100">
        <v>4.31050922721566</v>
      </c>
      <c r="M17" s="92">
        <v>-5357.161507329998</v>
      </c>
      <c r="N17" s="104">
        <v>-28.8482513536072</v>
      </c>
      <c r="P17" s="96"/>
    </row>
    <row r="18" spans="1:16" ht="21">
      <c r="A18" s="87">
        <v>11</v>
      </c>
      <c r="B18" s="88" t="s">
        <v>17</v>
      </c>
      <c r="C18" s="101">
        <v>175</v>
      </c>
      <c r="D18" s="102">
        <v>10681.60071</v>
      </c>
      <c r="E18" s="91">
        <v>2.3082962200938852</v>
      </c>
      <c r="F18" s="101">
        <v>176</v>
      </c>
      <c r="G18" s="102">
        <v>10558.46047107</v>
      </c>
      <c r="H18" s="91">
        <v>2.2816855878693096</v>
      </c>
      <c r="I18" s="92">
        <v>123.14023893000012</v>
      </c>
      <c r="J18" s="93">
        <v>1.1662707765720415</v>
      </c>
      <c r="K18" s="99">
        <v>9554.70935037</v>
      </c>
      <c r="L18" s="100">
        <v>2.217843071404054</v>
      </c>
      <c r="M18" s="92">
        <v>1126.8913596300008</v>
      </c>
      <c r="N18" s="93">
        <v>11.794093554361888</v>
      </c>
      <c r="P18" s="96"/>
    </row>
    <row r="19" spans="1:16" ht="21">
      <c r="A19" s="87">
        <v>12</v>
      </c>
      <c r="B19" s="88" t="s">
        <v>19</v>
      </c>
      <c r="C19" s="101">
        <v>165</v>
      </c>
      <c r="D19" s="102">
        <v>9419.83680587</v>
      </c>
      <c r="E19" s="91">
        <v>2.0356287679368776</v>
      </c>
      <c r="F19" s="101">
        <v>144</v>
      </c>
      <c r="G19" s="102">
        <v>9556.05702392</v>
      </c>
      <c r="H19" s="91">
        <v>2.0650659864738716</v>
      </c>
      <c r="I19" s="92">
        <v>-136.22021805000077</v>
      </c>
      <c r="J19" s="93">
        <v>-1.4254856130412847</v>
      </c>
      <c r="K19" s="99">
        <v>11096.23916373</v>
      </c>
      <c r="L19" s="100">
        <v>2.5756636068650165</v>
      </c>
      <c r="M19" s="92">
        <v>-1676.4023578600008</v>
      </c>
      <c r="N19" s="93">
        <v>-15.107842694483509</v>
      </c>
      <c r="P19" s="96"/>
    </row>
    <row r="20" spans="1:16" ht="21">
      <c r="A20" s="87">
        <v>13</v>
      </c>
      <c r="B20" s="88" t="s">
        <v>77</v>
      </c>
      <c r="C20" s="101">
        <v>92</v>
      </c>
      <c r="D20" s="102">
        <v>3626.24618579</v>
      </c>
      <c r="E20" s="91">
        <v>0.7836325838273096</v>
      </c>
      <c r="F20" s="101">
        <v>93</v>
      </c>
      <c r="G20" s="102">
        <v>3719.11827454</v>
      </c>
      <c r="H20" s="91">
        <v>0.803702262261662</v>
      </c>
      <c r="I20" s="92">
        <v>-92.87208875000033</v>
      </c>
      <c r="J20" s="93">
        <v>-2.497153408262802</v>
      </c>
      <c r="K20" s="99">
        <v>4413.65194221</v>
      </c>
      <c r="L20" s="100">
        <v>1.0244987074609895</v>
      </c>
      <c r="M20" s="92">
        <v>-787.4057564200002</v>
      </c>
      <c r="N20" s="104">
        <v>-17.840232232397806</v>
      </c>
      <c r="P20" s="96"/>
    </row>
    <row r="21" spans="1:16" ht="21">
      <c r="A21" s="87">
        <v>14</v>
      </c>
      <c r="B21" s="88" t="s">
        <v>20</v>
      </c>
      <c r="C21" s="101">
        <v>2</v>
      </c>
      <c r="D21" s="102">
        <v>2255.36426876</v>
      </c>
      <c r="E21" s="91">
        <v>0.4873847055188713</v>
      </c>
      <c r="F21" s="101">
        <v>2</v>
      </c>
      <c r="G21" s="102">
        <v>2257.11313925</v>
      </c>
      <c r="H21" s="91">
        <v>0.4877626368094243</v>
      </c>
      <c r="I21" s="92">
        <v>-1.7488704900001721</v>
      </c>
      <c r="J21" s="93">
        <v>-0.07748262413559348</v>
      </c>
      <c r="K21" s="99">
        <v>2171.17540668</v>
      </c>
      <c r="L21" s="100">
        <v>0.50397413002643</v>
      </c>
      <c r="M21" s="92">
        <v>84.18886208000004</v>
      </c>
      <c r="N21" s="104">
        <v>3.877570730627213</v>
      </c>
      <c r="P21" s="96"/>
    </row>
    <row r="22" spans="1:16" ht="21">
      <c r="A22" s="87">
        <v>15</v>
      </c>
      <c r="B22" s="88" t="s">
        <v>24</v>
      </c>
      <c r="C22" s="101">
        <v>330</v>
      </c>
      <c r="D22" s="102">
        <v>2013.4542774</v>
      </c>
      <c r="E22" s="91">
        <v>0.4351079041461647</v>
      </c>
      <c r="F22" s="101">
        <v>326</v>
      </c>
      <c r="G22" s="102">
        <v>1921.44358525</v>
      </c>
      <c r="H22" s="91">
        <v>0.41522437370308873</v>
      </c>
      <c r="I22" s="92">
        <v>92.01069214999984</v>
      </c>
      <c r="J22" s="93">
        <v>4.788623140243187</v>
      </c>
      <c r="K22" s="99">
        <v>909.516511</v>
      </c>
      <c r="L22" s="100">
        <v>0.21111734729752146</v>
      </c>
      <c r="M22" s="92">
        <v>1103.9377663999999</v>
      </c>
      <c r="N22" s="104">
        <v>121.37633050621989</v>
      </c>
      <c r="P22" s="96"/>
    </row>
    <row r="23" spans="1:16" ht="21">
      <c r="A23" s="87">
        <v>16</v>
      </c>
      <c r="B23" s="88" t="s">
        <v>23</v>
      </c>
      <c r="C23" s="101">
        <v>63</v>
      </c>
      <c r="D23" s="102">
        <v>1430.47645967</v>
      </c>
      <c r="E23" s="91">
        <v>0.30912627184222313</v>
      </c>
      <c r="F23" s="101">
        <v>55</v>
      </c>
      <c r="G23" s="102">
        <v>1311.70338633</v>
      </c>
      <c r="H23" s="91">
        <v>0.2834593850447241</v>
      </c>
      <c r="I23" s="92">
        <v>118.77307333999988</v>
      </c>
      <c r="J23" s="93">
        <v>9.054872814830013</v>
      </c>
      <c r="K23" s="99">
        <v>996.6523750800001</v>
      </c>
      <c r="L23" s="100">
        <v>0.2313433599719049</v>
      </c>
      <c r="M23" s="92">
        <v>433.82408458999987</v>
      </c>
      <c r="N23" s="104">
        <v>43.528124292602755</v>
      </c>
      <c r="P23" s="96"/>
    </row>
    <row r="24" spans="1:16" ht="21">
      <c r="A24" s="87">
        <v>17</v>
      </c>
      <c r="B24" s="88" t="s">
        <v>18</v>
      </c>
      <c r="C24" s="101">
        <v>2</v>
      </c>
      <c r="D24" s="102">
        <v>666.30575473</v>
      </c>
      <c r="E24" s="91">
        <v>0.14398881748408496</v>
      </c>
      <c r="F24" s="101">
        <v>2</v>
      </c>
      <c r="G24" s="102">
        <v>666.77074376</v>
      </c>
      <c r="H24" s="91">
        <v>0.14408930171388107</v>
      </c>
      <c r="I24" s="92">
        <v>-0.4649890299999697</v>
      </c>
      <c r="J24" s="93">
        <v>-0.0697374673906418</v>
      </c>
      <c r="K24" s="99">
        <v>556.9181015</v>
      </c>
      <c r="L24" s="100">
        <v>0.129272059197012</v>
      </c>
      <c r="M24" s="92">
        <v>109.38765322999996</v>
      </c>
      <c r="N24" s="104">
        <v>19.641604920970583</v>
      </c>
      <c r="P24" s="96"/>
    </row>
    <row r="25" spans="1:16" ht="21">
      <c r="A25" s="87">
        <v>18</v>
      </c>
      <c r="B25" s="88" t="s">
        <v>21</v>
      </c>
      <c r="C25" s="101">
        <v>20</v>
      </c>
      <c r="D25" s="102">
        <v>566.4783179</v>
      </c>
      <c r="E25" s="91">
        <v>0.12241608682765602</v>
      </c>
      <c r="F25" s="101">
        <v>20</v>
      </c>
      <c r="G25" s="102">
        <v>565.04950751</v>
      </c>
      <c r="H25" s="91">
        <v>0.12210732059382928</v>
      </c>
      <c r="I25" s="92">
        <v>1.428810389999967</v>
      </c>
      <c r="J25" s="93">
        <v>0.25286463770162304</v>
      </c>
      <c r="K25" s="99">
        <v>522.87273338</v>
      </c>
      <c r="L25" s="100">
        <v>0.1213694343206814</v>
      </c>
      <c r="M25" s="92">
        <v>43.60558451999998</v>
      </c>
      <c r="N25" s="104">
        <v>8.33961722159825</v>
      </c>
      <c r="P25" s="96"/>
    </row>
    <row r="26" spans="1:16" ht="21">
      <c r="A26" s="87">
        <v>19</v>
      </c>
      <c r="B26" s="88" t="s">
        <v>32</v>
      </c>
      <c r="C26" s="101">
        <v>12</v>
      </c>
      <c r="D26" s="102">
        <v>560.69579</v>
      </c>
      <c r="E26" s="91">
        <v>0.12116648129974471</v>
      </c>
      <c r="F26" s="101">
        <v>10</v>
      </c>
      <c r="G26" s="102">
        <v>531.5960805</v>
      </c>
      <c r="H26" s="91">
        <v>0.11487802779279085</v>
      </c>
      <c r="I26" s="92">
        <v>29.099709500000017</v>
      </c>
      <c r="J26" s="93">
        <v>5.474026345835712</v>
      </c>
      <c r="K26" s="99">
        <v>686.45451</v>
      </c>
      <c r="L26" s="100">
        <v>0.1593401037132133</v>
      </c>
      <c r="M26" s="92">
        <v>-125.75872000000004</v>
      </c>
      <c r="N26" s="104">
        <v>-18.32003696792669</v>
      </c>
      <c r="P26" s="96"/>
    </row>
    <row r="27" spans="1:16" ht="21">
      <c r="A27" s="87">
        <v>20</v>
      </c>
      <c r="B27" s="88" t="s">
        <v>36</v>
      </c>
      <c r="C27" s="101">
        <v>47</v>
      </c>
      <c r="D27" s="102">
        <v>518.74867476</v>
      </c>
      <c r="E27" s="91">
        <v>0.11210170063801422</v>
      </c>
      <c r="F27" s="101">
        <v>45</v>
      </c>
      <c r="G27" s="102">
        <v>655.7085434</v>
      </c>
      <c r="H27" s="91">
        <v>0.14169875782723274</v>
      </c>
      <c r="I27" s="92">
        <v>-136.95986864000008</v>
      </c>
      <c r="J27" s="93">
        <v>-20.887308853691547</v>
      </c>
      <c r="K27" s="99">
        <v>191.08790486</v>
      </c>
      <c r="L27" s="100">
        <v>0.04435540321343805</v>
      </c>
      <c r="M27" s="92">
        <v>327.6607699</v>
      </c>
      <c r="N27" s="93">
        <v>171.47122427244136</v>
      </c>
      <c r="P27" s="96"/>
    </row>
    <row r="28" spans="1:16" ht="21">
      <c r="A28" s="87">
        <v>21</v>
      </c>
      <c r="B28" s="88" t="s">
        <v>22</v>
      </c>
      <c r="C28" s="101">
        <v>9</v>
      </c>
      <c r="D28" s="102">
        <v>447.27234133</v>
      </c>
      <c r="E28" s="91">
        <v>0.09665564954866968</v>
      </c>
      <c r="F28" s="101">
        <v>9</v>
      </c>
      <c r="G28" s="102">
        <v>445.00102773</v>
      </c>
      <c r="H28" s="91">
        <v>0.0961648181892256</v>
      </c>
      <c r="I28" s="92">
        <v>2.271313600000042</v>
      </c>
      <c r="J28" s="93">
        <v>0.5104063717754241</v>
      </c>
      <c r="K28" s="99">
        <v>414.55363146</v>
      </c>
      <c r="L28" s="100">
        <v>0.09622635975037241</v>
      </c>
      <c r="M28" s="92">
        <v>32.71870987</v>
      </c>
      <c r="N28" s="105">
        <v>7.892515560596893</v>
      </c>
      <c r="P28" s="96"/>
    </row>
    <row r="29" spans="1:16" ht="21.75" thickBot="1">
      <c r="A29" s="87">
        <v>22</v>
      </c>
      <c r="B29" s="106" t="s">
        <v>31</v>
      </c>
      <c r="C29" s="107">
        <v>11</v>
      </c>
      <c r="D29" s="108">
        <v>288.23203156</v>
      </c>
      <c r="E29" s="91">
        <v>0.0622870042630464</v>
      </c>
      <c r="F29" s="107">
        <v>11</v>
      </c>
      <c r="G29" s="108">
        <v>283.68802983</v>
      </c>
      <c r="H29" s="91">
        <v>0.06130504450792847</v>
      </c>
      <c r="I29" s="92">
        <v>4.544001729999991</v>
      </c>
      <c r="J29" s="93">
        <v>1.6017601210466945</v>
      </c>
      <c r="K29" s="109">
        <v>126.32169589</v>
      </c>
      <c r="L29" s="110">
        <v>0.029321844100553135</v>
      </c>
      <c r="M29" s="92">
        <v>161.91033567</v>
      </c>
      <c r="N29" s="105">
        <v>128.17302247983616</v>
      </c>
      <c r="P29" s="96"/>
    </row>
    <row r="30" spans="1:16" ht="22.5" customHeight="1" thickBot="1">
      <c r="A30" s="135" t="s">
        <v>25</v>
      </c>
      <c r="B30" s="136"/>
      <c r="C30" s="111">
        <v>2671</v>
      </c>
      <c r="D30" s="112">
        <v>462748.26501971</v>
      </c>
      <c r="E30" s="112">
        <v>99.99999999999997</v>
      </c>
      <c r="F30" s="111">
        <v>2608</v>
      </c>
      <c r="G30" s="112">
        <v>460387.8315560799</v>
      </c>
      <c r="H30" s="112">
        <v>99.48990981878028</v>
      </c>
      <c r="I30" s="113">
        <v>2360.4334636300027</v>
      </c>
      <c r="J30" s="113">
        <v>0.5127054413345343</v>
      </c>
      <c r="K30" s="115">
        <v>430810.8843932399</v>
      </c>
      <c r="L30" s="116">
        <v>100.00000000000003</v>
      </c>
      <c r="M30" s="113">
        <v>31937.380626470083</v>
      </c>
      <c r="N30" s="117">
        <v>7.413317950740994</v>
      </c>
      <c r="P30" s="96"/>
    </row>
    <row r="31" spans="1:14" ht="22.5" customHeight="1">
      <c r="A31" s="118"/>
      <c r="B31" s="118"/>
      <c r="C31" s="119"/>
      <c r="D31" s="119"/>
      <c r="E31" s="119"/>
      <c r="F31" s="119"/>
      <c r="G31" s="120"/>
      <c r="H31" s="120"/>
      <c r="I31" s="121"/>
      <c r="J31" s="121"/>
      <c r="K31" s="120"/>
      <c r="L31" s="120"/>
      <c r="M31" s="122"/>
      <c r="N31" s="122"/>
    </row>
    <row r="32" spans="2:12" ht="21">
      <c r="B32" s="57" t="s">
        <v>83</v>
      </c>
      <c r="L32" s="123" t="s">
        <v>26</v>
      </c>
    </row>
    <row r="33" ht="21">
      <c r="L33" s="123" t="s">
        <v>27</v>
      </c>
    </row>
    <row r="34" spans="2:8" ht="21">
      <c r="B34" s="124" t="s">
        <v>76</v>
      </c>
      <c r="H34" s="123"/>
    </row>
    <row r="35" spans="2:8" ht="21">
      <c r="B35" s="124"/>
      <c r="H35" s="123"/>
    </row>
    <row r="36" spans="2:4" ht="21">
      <c r="B36" s="124"/>
      <c r="D36" s="124"/>
    </row>
    <row r="37" spans="2:6" ht="21">
      <c r="B37" s="125"/>
      <c r="D37" s="124"/>
      <c r="F37" s="126"/>
    </row>
    <row r="38" spans="2:4" ht="21">
      <c r="B38" s="124"/>
      <c r="D38" s="124"/>
    </row>
    <row r="39" spans="2:4" ht="21">
      <c r="B39" s="124"/>
      <c r="D39" s="124"/>
    </row>
    <row r="40" spans="2:4" ht="21">
      <c r="B40" s="124"/>
      <c r="D40" s="124"/>
    </row>
    <row r="41" ht="21">
      <c r="C41" s="124"/>
    </row>
    <row r="57" ht="0.75" customHeight="1">
      <c r="A57" s="57">
        <v>100</v>
      </c>
    </row>
  </sheetData>
  <sheetProtection/>
  <mergeCells count="12">
    <mergeCell ref="A1:J1"/>
    <mergeCell ref="A2:J2"/>
    <mergeCell ref="A4:A7"/>
    <mergeCell ref="B4:B7"/>
    <mergeCell ref="F4:J4"/>
    <mergeCell ref="K4:N4"/>
    <mergeCell ref="C5:E5"/>
    <mergeCell ref="F5:H5"/>
    <mergeCell ref="I5:J5"/>
    <mergeCell ref="K5:L5"/>
    <mergeCell ref="M5:N5"/>
    <mergeCell ref="A30:B30"/>
  </mergeCells>
  <conditionalFormatting sqref="J8 J10 J12 J14:J15 J18:J22 J25:J29">
    <cfRule type="cellIs" priority="8" dxfId="0" operator="greaterThanOrEqual" stopIfTrue="1">
      <formula>100</formula>
    </cfRule>
  </conditionalFormatting>
  <conditionalFormatting sqref="J9">
    <cfRule type="cellIs" priority="7" dxfId="0" operator="greaterThanOrEqual" stopIfTrue="1">
      <formula>100</formula>
    </cfRule>
  </conditionalFormatting>
  <conditionalFormatting sqref="J11">
    <cfRule type="cellIs" priority="6" dxfId="0" operator="greaterThanOrEqual" stopIfTrue="1">
      <formula>100</formula>
    </cfRule>
  </conditionalFormatting>
  <conditionalFormatting sqref="J13">
    <cfRule type="cellIs" priority="5" dxfId="0" operator="greaterThanOrEqual" stopIfTrue="1">
      <formula>100</formula>
    </cfRule>
  </conditionalFormatting>
  <conditionalFormatting sqref="J16">
    <cfRule type="cellIs" priority="4" dxfId="0" operator="greaterThanOrEqual" stopIfTrue="1">
      <formula>100</formula>
    </cfRule>
  </conditionalFormatting>
  <conditionalFormatting sqref="J17">
    <cfRule type="cellIs" priority="3" dxfId="0" operator="greaterThanOrEqual" stopIfTrue="1">
      <formula>100</formula>
    </cfRule>
  </conditionalFormatting>
  <conditionalFormatting sqref="J23">
    <cfRule type="cellIs" priority="2" dxfId="0" operator="greaterThanOrEqual" stopIfTrue="1">
      <formula>100</formula>
    </cfRule>
  </conditionalFormatting>
  <conditionalFormatting sqref="J24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PageLayoutView="0" workbookViewId="0" topLeftCell="A4">
      <selection activeCell="B10" sqref="B10"/>
    </sheetView>
  </sheetViews>
  <sheetFormatPr defaultColWidth="9.140625" defaultRowHeight="21.75"/>
  <cols>
    <col min="1" max="1" width="6.57421875" style="0" customWidth="1"/>
    <col min="2" max="2" width="50.57421875" style="0" bestFit="1" customWidth="1"/>
    <col min="3" max="3" width="10.57421875" style="0" customWidth="1"/>
    <col min="4" max="4" width="10.57421875" style="0" bestFit="1" customWidth="1"/>
    <col min="5" max="5" width="10.421875" style="0" customWidth="1"/>
    <col min="6" max="6" width="10.7109375" style="0" customWidth="1"/>
    <col min="7" max="7" width="11.7109375" style="0" customWidth="1"/>
    <col min="8" max="8" width="10.00390625" style="0" customWidth="1"/>
    <col min="9" max="9" width="15.00390625" style="0" customWidth="1"/>
    <col min="10" max="10" width="10.28125" style="0" customWidth="1"/>
    <col min="11" max="11" width="10.57421875" style="0" bestFit="1" customWidth="1"/>
    <col min="12" max="12" width="10.7109375" style="0" customWidth="1"/>
    <col min="13" max="13" width="12.421875" style="0" customWidth="1"/>
    <col min="14" max="14" width="14.57421875" style="0" customWidth="1"/>
  </cols>
  <sheetData>
    <row r="1" spans="1:16" ht="23.25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"/>
      <c r="L1" s="1"/>
      <c r="M1" s="1"/>
      <c r="N1" s="1"/>
      <c r="O1" s="1"/>
      <c r="P1" s="1"/>
    </row>
    <row r="2" spans="1:16" ht="23.25">
      <c r="A2" s="149" t="s">
        <v>88</v>
      </c>
      <c r="B2" s="149"/>
      <c r="C2" s="149"/>
      <c r="D2" s="149"/>
      <c r="E2" s="149"/>
      <c r="F2" s="149"/>
      <c r="G2" s="149"/>
      <c r="H2" s="149"/>
      <c r="I2" s="149"/>
      <c r="J2" s="149"/>
      <c r="K2" s="1"/>
      <c r="L2" s="1"/>
      <c r="M2" s="1"/>
      <c r="N2" s="1"/>
      <c r="O2" s="1"/>
      <c r="P2" s="1"/>
    </row>
    <row r="3" spans="1:16" ht="22.5" thickBot="1">
      <c r="A3" s="30"/>
      <c r="B3" s="30"/>
      <c r="C3" s="30"/>
      <c r="D3" s="30"/>
      <c r="E3" s="30"/>
      <c r="F3" s="30"/>
      <c r="G3" s="30"/>
      <c r="H3" s="30"/>
      <c r="I3" s="30"/>
      <c r="J3" s="30"/>
      <c r="K3" s="1"/>
      <c r="L3" s="1"/>
      <c r="M3" s="1"/>
      <c r="N3" s="1"/>
      <c r="O3" s="1"/>
      <c r="P3" s="1"/>
    </row>
    <row r="4" spans="1:16" ht="29.25" customHeight="1" thickBot="1">
      <c r="A4" s="150" t="s">
        <v>2</v>
      </c>
      <c r="B4" s="153" t="s">
        <v>3</v>
      </c>
      <c r="C4" s="39"/>
      <c r="D4" s="40"/>
      <c r="E4" s="40"/>
      <c r="F4" s="156" t="s">
        <v>33</v>
      </c>
      <c r="G4" s="157"/>
      <c r="H4" s="157"/>
      <c r="I4" s="157"/>
      <c r="J4" s="158"/>
      <c r="K4" s="156" t="s">
        <v>34</v>
      </c>
      <c r="L4" s="157"/>
      <c r="M4" s="157"/>
      <c r="N4" s="158"/>
      <c r="O4" s="1"/>
      <c r="P4" s="1"/>
    </row>
    <row r="5" spans="1:16" ht="22.5" customHeight="1" thickBot="1">
      <c r="A5" s="151"/>
      <c r="B5" s="154"/>
      <c r="C5" s="159" t="s">
        <v>86</v>
      </c>
      <c r="D5" s="160"/>
      <c r="E5" s="161"/>
      <c r="F5" s="159" t="s">
        <v>85</v>
      </c>
      <c r="G5" s="160"/>
      <c r="H5" s="161"/>
      <c r="I5" s="147" t="s">
        <v>1</v>
      </c>
      <c r="J5" s="148"/>
      <c r="K5" s="159" t="s">
        <v>60</v>
      </c>
      <c r="L5" s="161"/>
      <c r="M5" s="147" t="s">
        <v>1</v>
      </c>
      <c r="N5" s="148"/>
      <c r="O5" s="1"/>
      <c r="P5" s="1"/>
    </row>
    <row r="6" spans="1:16" ht="21.75" customHeight="1">
      <c r="A6" s="151"/>
      <c r="B6" s="154"/>
      <c r="C6" s="45" t="s">
        <v>4</v>
      </c>
      <c r="D6" s="4" t="s">
        <v>5</v>
      </c>
      <c r="E6" s="5" t="s">
        <v>6</v>
      </c>
      <c r="F6" s="45" t="s">
        <v>4</v>
      </c>
      <c r="G6" s="4" t="s">
        <v>5</v>
      </c>
      <c r="H6" s="5" t="s">
        <v>6</v>
      </c>
      <c r="I6" s="3" t="s">
        <v>5</v>
      </c>
      <c r="J6" s="6" t="s">
        <v>7</v>
      </c>
      <c r="K6" s="3" t="s">
        <v>5</v>
      </c>
      <c r="L6" s="6" t="s">
        <v>6</v>
      </c>
      <c r="M6" s="3" t="s">
        <v>5</v>
      </c>
      <c r="N6" s="6" t="s">
        <v>7</v>
      </c>
      <c r="O6" s="1"/>
      <c r="P6" s="1"/>
    </row>
    <row r="7" spans="1:16" ht="22.5" customHeight="1" thickBot="1">
      <c r="A7" s="152"/>
      <c r="B7" s="155"/>
      <c r="C7" s="46" t="s">
        <v>8</v>
      </c>
      <c r="D7" s="8" t="s">
        <v>9</v>
      </c>
      <c r="E7" s="9"/>
      <c r="F7" s="46" t="s">
        <v>8</v>
      </c>
      <c r="G7" s="8" t="s">
        <v>9</v>
      </c>
      <c r="H7" s="9"/>
      <c r="I7" s="7" t="s">
        <v>9</v>
      </c>
      <c r="J7" s="10"/>
      <c r="K7" s="7" t="s">
        <v>9</v>
      </c>
      <c r="L7" s="10"/>
      <c r="M7" s="7" t="s">
        <v>9</v>
      </c>
      <c r="N7" s="10"/>
      <c r="O7" s="1"/>
      <c r="P7" s="1"/>
    </row>
    <row r="8" spans="1:16" ht="21.75">
      <c r="A8" s="11">
        <v>1</v>
      </c>
      <c r="B8" s="88" t="s">
        <v>16</v>
      </c>
      <c r="C8" s="89">
        <v>113</v>
      </c>
      <c r="D8" s="128">
        <v>100064.72949151</v>
      </c>
      <c r="E8" s="19">
        <f aca="true" t="shared" si="0" ref="E8:E29">(D8*$A$57)/$D$30</f>
        <v>21.485983854892094</v>
      </c>
      <c r="F8" s="89">
        <v>111</v>
      </c>
      <c r="G8" s="128">
        <v>97122.36350755</v>
      </c>
      <c r="H8" s="19">
        <v>20.9881637272942</v>
      </c>
      <c r="I8" s="92">
        <f aca="true" t="shared" si="1" ref="I8:I29">(D8-G8)</f>
        <v>2942.3659839600004</v>
      </c>
      <c r="J8" s="93">
        <f aca="true" t="shared" si="2" ref="J8:J30">IF(G8&lt;&gt;0,(D8-G8)/G8*100,0)</f>
        <v>3.0295452846256876</v>
      </c>
      <c r="K8" s="94">
        <v>81554.57323707</v>
      </c>
      <c r="L8" s="95">
        <v>18.930481144164357</v>
      </c>
      <c r="M8" s="92">
        <f aca="true" t="shared" si="3" ref="M8:M30">D8-K8</f>
        <v>18510.156254440008</v>
      </c>
      <c r="N8" s="93">
        <f aca="true" t="shared" si="4" ref="N8:N30">IF(AND(K8=0,M8=0),"0.00",IF(K8=0,"new",(M8*100)/K8))</f>
        <v>22.696650254833727</v>
      </c>
      <c r="O8" s="1"/>
      <c r="P8" s="60"/>
    </row>
    <row r="9" spans="1:16" ht="21.75">
      <c r="A9" s="11">
        <v>2</v>
      </c>
      <c r="B9" s="88" t="s">
        <v>10</v>
      </c>
      <c r="C9" s="97">
        <v>590</v>
      </c>
      <c r="D9" s="129">
        <v>72439.9069137</v>
      </c>
      <c r="E9" s="19">
        <f t="shared" si="0"/>
        <v>15.554358446846159</v>
      </c>
      <c r="F9" s="97">
        <v>592</v>
      </c>
      <c r="G9" s="129">
        <v>72251.25647671</v>
      </c>
      <c r="H9" s="19">
        <v>15.613512127081142</v>
      </c>
      <c r="I9" s="92">
        <f t="shared" si="1"/>
        <v>188.6504369900067</v>
      </c>
      <c r="J9" s="93">
        <f t="shared" si="2"/>
        <v>0.2611033305016885</v>
      </c>
      <c r="K9" s="99">
        <v>83006.06323777</v>
      </c>
      <c r="L9" s="100">
        <v>19.267401601209983</v>
      </c>
      <c r="M9" s="92">
        <f t="shared" si="3"/>
        <v>-10566.15632406999</v>
      </c>
      <c r="N9" s="93">
        <f t="shared" si="4"/>
        <v>-12.729378929588972</v>
      </c>
      <c r="O9" s="1"/>
      <c r="P9" s="60"/>
    </row>
    <row r="10" spans="1:16" ht="21.75">
      <c r="A10" s="11">
        <v>3</v>
      </c>
      <c r="B10" s="88" t="s">
        <v>40</v>
      </c>
      <c r="C10" s="97">
        <v>169</v>
      </c>
      <c r="D10" s="129">
        <v>59789.99970365</v>
      </c>
      <c r="E10" s="19">
        <f t="shared" si="0"/>
        <v>12.838159607732942</v>
      </c>
      <c r="F10" s="101">
        <v>170</v>
      </c>
      <c r="G10" s="130">
        <v>58626.65301067</v>
      </c>
      <c r="H10" s="19">
        <v>12.669232375873499</v>
      </c>
      <c r="I10" s="92">
        <f t="shared" si="1"/>
        <v>1163.346692979998</v>
      </c>
      <c r="J10" s="93">
        <f t="shared" si="2"/>
        <v>1.9843307322494939</v>
      </c>
      <c r="K10" s="99">
        <v>48665.05175656</v>
      </c>
      <c r="L10" s="100">
        <v>11.296151866056157</v>
      </c>
      <c r="M10" s="92">
        <f t="shared" si="3"/>
        <v>11124.947947089997</v>
      </c>
      <c r="N10" s="93">
        <f t="shared" si="4"/>
        <v>22.860240656356368</v>
      </c>
      <c r="O10" s="1"/>
      <c r="P10" s="60"/>
    </row>
    <row r="11" spans="1:16" ht="21.75">
      <c r="A11" s="11">
        <v>4</v>
      </c>
      <c r="B11" s="88" t="s">
        <v>35</v>
      </c>
      <c r="C11" s="97">
        <v>66</v>
      </c>
      <c r="D11" s="129">
        <v>41037.86186044</v>
      </c>
      <c r="E11" s="19">
        <f t="shared" si="0"/>
        <v>8.811684615082253</v>
      </c>
      <c r="F11" s="101">
        <v>65</v>
      </c>
      <c r="G11" s="130">
        <v>41121.73558247</v>
      </c>
      <c r="H11" s="19">
        <v>8.886415939499738</v>
      </c>
      <c r="I11" s="92">
        <f t="shared" si="1"/>
        <v>-83.8737220299954</v>
      </c>
      <c r="J11" s="93">
        <f t="shared" si="2"/>
        <v>-0.20396445053197215</v>
      </c>
      <c r="K11" s="99">
        <v>32376.68845312</v>
      </c>
      <c r="L11" s="100">
        <v>7.515290264478759</v>
      </c>
      <c r="M11" s="92">
        <f t="shared" si="3"/>
        <v>8661.173407320002</v>
      </c>
      <c r="N11" s="93">
        <f t="shared" si="4"/>
        <v>26.751264014727738</v>
      </c>
      <c r="O11" s="1"/>
      <c r="P11" s="60"/>
    </row>
    <row r="12" spans="1:16" ht="21.75">
      <c r="A12" s="11">
        <v>5</v>
      </c>
      <c r="B12" s="88" t="s">
        <v>12</v>
      </c>
      <c r="C12" s="97">
        <v>260</v>
      </c>
      <c r="D12" s="129">
        <v>37681.64809948</v>
      </c>
      <c r="E12" s="19">
        <f t="shared" si="0"/>
        <v>8.091035540748107</v>
      </c>
      <c r="F12" s="101">
        <v>225</v>
      </c>
      <c r="G12" s="130">
        <v>37489.79891754</v>
      </c>
      <c r="H12" s="19">
        <v>8.10155364190143</v>
      </c>
      <c r="I12" s="92">
        <f t="shared" si="1"/>
        <v>191.84918194000056</v>
      </c>
      <c r="J12" s="93">
        <f t="shared" si="2"/>
        <v>0.5117370257492683</v>
      </c>
      <c r="K12" s="99">
        <v>26688.0232788</v>
      </c>
      <c r="L12" s="100">
        <v>6.194834960214105</v>
      </c>
      <c r="M12" s="92">
        <f t="shared" si="3"/>
        <v>10993.624820680001</v>
      </c>
      <c r="N12" s="93">
        <f t="shared" si="4"/>
        <v>41.19310263571652</v>
      </c>
      <c r="O12" s="1"/>
      <c r="P12" s="60"/>
    </row>
    <row r="13" spans="1:16" ht="21.75">
      <c r="A13" s="11">
        <v>6</v>
      </c>
      <c r="B13" s="103" t="s">
        <v>13</v>
      </c>
      <c r="C13" s="97">
        <v>54</v>
      </c>
      <c r="D13" s="129">
        <v>37521.14108861</v>
      </c>
      <c r="E13" s="19">
        <f t="shared" si="0"/>
        <v>8.056571338809277</v>
      </c>
      <c r="F13" s="101">
        <v>55</v>
      </c>
      <c r="G13" s="130">
        <v>37752.75375378</v>
      </c>
      <c r="H13" s="19">
        <v>8.158378238797283</v>
      </c>
      <c r="I13" s="92">
        <f t="shared" si="1"/>
        <v>-231.6126651700033</v>
      </c>
      <c r="J13" s="93">
        <f t="shared" si="2"/>
        <v>-0.6134987309285036</v>
      </c>
      <c r="K13" s="99">
        <v>34345.90806119</v>
      </c>
      <c r="L13" s="100">
        <v>7.97238633131641</v>
      </c>
      <c r="M13" s="92">
        <f t="shared" si="3"/>
        <v>3175.2330274199994</v>
      </c>
      <c r="N13" s="93">
        <f t="shared" si="4"/>
        <v>9.244865565245986</v>
      </c>
      <c r="O13" s="1"/>
      <c r="P13" s="60"/>
    </row>
    <row r="14" spans="1:16" ht="21.75">
      <c r="A14" s="11">
        <v>7</v>
      </c>
      <c r="B14" s="88" t="s">
        <v>11</v>
      </c>
      <c r="C14" s="97">
        <v>319</v>
      </c>
      <c r="D14" s="129">
        <v>29583.58988782</v>
      </c>
      <c r="E14" s="19">
        <f t="shared" si="0"/>
        <v>6.352213591437129</v>
      </c>
      <c r="F14" s="101">
        <v>322</v>
      </c>
      <c r="G14" s="130">
        <v>29773.98811047</v>
      </c>
      <c r="H14" s="19">
        <v>6.434165260285055</v>
      </c>
      <c r="I14" s="92">
        <f t="shared" si="1"/>
        <v>-190.39822265000112</v>
      </c>
      <c r="J14" s="93">
        <f t="shared" si="2"/>
        <v>-0.639478399546508</v>
      </c>
      <c r="K14" s="99">
        <v>31813.59873363</v>
      </c>
      <c r="L14" s="100">
        <v>7.384585646770907</v>
      </c>
      <c r="M14" s="92">
        <f t="shared" si="3"/>
        <v>-2230.00884581</v>
      </c>
      <c r="N14" s="93">
        <f t="shared" si="4"/>
        <v>-7.009608892352906</v>
      </c>
      <c r="O14" s="1"/>
      <c r="P14" s="60"/>
    </row>
    <row r="15" spans="1:16" ht="21.75">
      <c r="A15" s="11">
        <v>8</v>
      </c>
      <c r="B15" s="103" t="s">
        <v>14</v>
      </c>
      <c r="C15" s="97">
        <v>47</v>
      </c>
      <c r="D15" s="129">
        <v>29430.08227543</v>
      </c>
      <c r="E15" s="19">
        <f t="shared" si="0"/>
        <v>6.31925230629525</v>
      </c>
      <c r="F15" s="101">
        <v>45</v>
      </c>
      <c r="G15" s="130">
        <v>29556.57312596</v>
      </c>
      <c r="H15" s="19">
        <v>6.387181835182264</v>
      </c>
      <c r="I15" s="92">
        <f t="shared" si="1"/>
        <v>-126.4908505300009</v>
      </c>
      <c r="J15" s="93">
        <f t="shared" si="2"/>
        <v>-0.4279618276142507</v>
      </c>
      <c r="K15" s="99">
        <v>30610.51158976</v>
      </c>
      <c r="L15" s="100">
        <v>7.1053245632064925</v>
      </c>
      <c r="M15" s="92">
        <f t="shared" si="3"/>
        <v>-1180.429314330002</v>
      </c>
      <c r="N15" s="93">
        <f t="shared" si="4"/>
        <v>-3.8562874418762925</v>
      </c>
      <c r="O15" s="1"/>
      <c r="P15" s="60"/>
    </row>
    <row r="16" spans="1:16" ht="21.75">
      <c r="A16" s="11">
        <v>9</v>
      </c>
      <c r="B16" s="88" t="s">
        <v>30</v>
      </c>
      <c r="C16" s="97">
        <v>120</v>
      </c>
      <c r="D16" s="129">
        <v>13344.65596131</v>
      </c>
      <c r="E16" s="19">
        <f t="shared" si="0"/>
        <v>2.8653758820996287</v>
      </c>
      <c r="F16" s="101">
        <v>120</v>
      </c>
      <c r="G16" s="130">
        <v>13365.4495005</v>
      </c>
      <c r="H16" s="19">
        <v>2.8882765232908483</v>
      </c>
      <c r="I16" s="92">
        <f t="shared" si="1"/>
        <v>-20.793539190000956</v>
      </c>
      <c r="J16" s="93">
        <f t="shared" si="2"/>
        <v>-0.1555768041263638</v>
      </c>
      <c r="K16" s="99">
        <v>11540.16979556</v>
      </c>
      <c r="L16" s="100">
        <v>2.678708968045999</v>
      </c>
      <c r="M16" s="92">
        <f t="shared" si="3"/>
        <v>1804.4861657500005</v>
      </c>
      <c r="N16" s="93">
        <f t="shared" si="4"/>
        <v>15.636565126141074</v>
      </c>
      <c r="O16" s="1"/>
      <c r="P16" s="60"/>
    </row>
    <row r="17" spans="1:16" ht="21.75">
      <c r="A17" s="11">
        <v>10</v>
      </c>
      <c r="B17" s="88" t="s">
        <v>15</v>
      </c>
      <c r="C17" s="97">
        <v>38</v>
      </c>
      <c r="D17" s="129">
        <v>12907.88363569</v>
      </c>
      <c r="E17" s="19">
        <f t="shared" si="0"/>
        <v>2.7715917567217527</v>
      </c>
      <c r="F17" s="101">
        <v>38</v>
      </c>
      <c r="G17" s="130">
        <v>13212.98141629</v>
      </c>
      <c r="H17" s="19">
        <v>2.8553281373679953</v>
      </c>
      <c r="I17" s="92">
        <f t="shared" si="1"/>
        <v>-305.097780600001</v>
      </c>
      <c r="J17" s="93">
        <f t="shared" si="2"/>
        <v>-2.309075983591807</v>
      </c>
      <c r="K17" s="99">
        <v>18570.14292362</v>
      </c>
      <c r="L17" s="100">
        <v>4.31050922721566</v>
      </c>
      <c r="M17" s="92">
        <f t="shared" si="3"/>
        <v>-5662.259287929999</v>
      </c>
      <c r="N17" s="104">
        <f t="shared" si="4"/>
        <v>-30.491199293506668</v>
      </c>
      <c r="O17" s="1"/>
      <c r="P17" s="60"/>
    </row>
    <row r="18" spans="1:16" ht="21.75">
      <c r="A18" s="11">
        <v>11</v>
      </c>
      <c r="B18" s="88" t="s">
        <v>17</v>
      </c>
      <c r="C18" s="97">
        <v>178</v>
      </c>
      <c r="D18" s="129">
        <v>10140.14504794</v>
      </c>
      <c r="E18" s="19">
        <f t="shared" si="0"/>
        <v>2.1773005722739516</v>
      </c>
      <c r="F18" s="101">
        <v>175</v>
      </c>
      <c r="G18" s="130">
        <v>10681.60071</v>
      </c>
      <c r="H18" s="19">
        <v>2.3082962200938852</v>
      </c>
      <c r="I18" s="92">
        <f t="shared" si="1"/>
        <v>-541.4556620600015</v>
      </c>
      <c r="J18" s="93">
        <f t="shared" si="2"/>
        <v>-5.069049824649376</v>
      </c>
      <c r="K18" s="99">
        <v>9554.70935037</v>
      </c>
      <c r="L18" s="100">
        <v>2.217843071404054</v>
      </c>
      <c r="M18" s="92">
        <f t="shared" si="3"/>
        <v>585.4356975699993</v>
      </c>
      <c r="N18" s="93">
        <f t="shared" si="4"/>
        <v>6.127195251076148</v>
      </c>
      <c r="O18" s="1"/>
      <c r="P18" s="60"/>
    </row>
    <row r="19" spans="1:16" ht="21.75">
      <c r="A19" s="11">
        <v>12</v>
      </c>
      <c r="B19" s="88" t="s">
        <v>19</v>
      </c>
      <c r="C19" s="97">
        <v>174</v>
      </c>
      <c r="D19" s="129">
        <v>9348.73376854</v>
      </c>
      <c r="E19" s="19">
        <f t="shared" si="0"/>
        <v>2.007368069001551</v>
      </c>
      <c r="F19" s="101">
        <v>165</v>
      </c>
      <c r="G19" s="130">
        <v>9419.83680587</v>
      </c>
      <c r="H19" s="19">
        <v>2.0356287679368776</v>
      </c>
      <c r="I19" s="92">
        <f t="shared" si="1"/>
        <v>-71.10303733</v>
      </c>
      <c r="J19" s="93">
        <f t="shared" si="2"/>
        <v>-0.7548223901893071</v>
      </c>
      <c r="K19" s="99">
        <v>11096.23916373</v>
      </c>
      <c r="L19" s="100">
        <v>2.5756636068650165</v>
      </c>
      <c r="M19" s="92">
        <f t="shared" si="3"/>
        <v>-1747.5053951900009</v>
      </c>
      <c r="N19" s="93">
        <f t="shared" si="4"/>
        <v>-15.748627705340276</v>
      </c>
      <c r="O19" s="1"/>
      <c r="P19" s="60"/>
    </row>
    <row r="20" spans="1:16" ht="21.75">
      <c r="A20" s="11">
        <v>13</v>
      </c>
      <c r="B20" s="88" t="s">
        <v>77</v>
      </c>
      <c r="C20" s="97">
        <v>91</v>
      </c>
      <c r="D20" s="129">
        <v>3607.93378352</v>
      </c>
      <c r="E20" s="19">
        <f t="shared" si="0"/>
        <v>0.7746986117501837</v>
      </c>
      <c r="F20" s="101">
        <v>92</v>
      </c>
      <c r="G20" s="102">
        <v>3626.24618579</v>
      </c>
      <c r="H20" s="19">
        <v>0.7836325838273096</v>
      </c>
      <c r="I20" s="92">
        <f t="shared" si="1"/>
        <v>-18.312402269999893</v>
      </c>
      <c r="J20" s="93">
        <f t="shared" si="2"/>
        <v>-0.5049961125573834</v>
      </c>
      <c r="K20" s="99">
        <v>4413.65194221</v>
      </c>
      <c r="L20" s="100">
        <v>1.0244987074609895</v>
      </c>
      <c r="M20" s="92">
        <f t="shared" si="3"/>
        <v>-805.7181586900001</v>
      </c>
      <c r="N20" s="104">
        <f t="shared" si="4"/>
        <v>-18.255135865710372</v>
      </c>
      <c r="O20" s="1"/>
      <c r="P20" s="60"/>
    </row>
    <row r="21" spans="1:16" ht="21.75">
      <c r="A21" s="11">
        <v>14</v>
      </c>
      <c r="B21" s="88" t="s">
        <v>20</v>
      </c>
      <c r="C21" s="97">
        <v>2</v>
      </c>
      <c r="D21" s="129">
        <v>2263.09272405</v>
      </c>
      <c r="E21" s="19">
        <f t="shared" si="0"/>
        <v>0.48593319522427375</v>
      </c>
      <c r="F21" s="101">
        <v>2</v>
      </c>
      <c r="G21" s="102">
        <v>2255.36426876</v>
      </c>
      <c r="H21" s="19">
        <v>0.4873847055188713</v>
      </c>
      <c r="I21" s="92">
        <f t="shared" si="1"/>
        <v>7.728455290000056</v>
      </c>
      <c r="J21" s="93">
        <f t="shared" si="2"/>
        <v>0.34266993571948196</v>
      </c>
      <c r="K21" s="99">
        <v>2171.17540668</v>
      </c>
      <c r="L21" s="100">
        <v>0.50397413002643</v>
      </c>
      <c r="M21" s="92">
        <f t="shared" si="3"/>
        <v>91.91731737000009</v>
      </c>
      <c r="N21" s="104">
        <f t="shared" si="4"/>
        <v>4.233527935476813</v>
      </c>
      <c r="O21" s="1"/>
      <c r="P21" s="60"/>
    </row>
    <row r="22" spans="1:16" ht="21.75">
      <c r="A22" s="11">
        <v>15</v>
      </c>
      <c r="B22" s="88" t="s">
        <v>24</v>
      </c>
      <c r="C22" s="97">
        <v>349</v>
      </c>
      <c r="D22" s="129">
        <v>2082.87940465</v>
      </c>
      <c r="E22" s="19">
        <f t="shared" si="0"/>
        <v>0.44723763795108457</v>
      </c>
      <c r="F22" s="101">
        <v>330</v>
      </c>
      <c r="G22" s="130">
        <v>2013.4542774</v>
      </c>
      <c r="H22" s="19">
        <v>0.4351079041461647</v>
      </c>
      <c r="I22" s="92">
        <f t="shared" si="1"/>
        <v>69.42512725000029</v>
      </c>
      <c r="J22" s="93">
        <f t="shared" si="2"/>
        <v>3.448060779391021</v>
      </c>
      <c r="K22" s="99">
        <v>909.516511</v>
      </c>
      <c r="L22" s="100">
        <v>0.21111734729752146</v>
      </c>
      <c r="M22" s="92">
        <f t="shared" si="3"/>
        <v>1173.3628936500002</v>
      </c>
      <c r="N22" s="104">
        <f t="shared" si="4"/>
        <v>129.0095209332599</v>
      </c>
      <c r="O22" s="1"/>
      <c r="P22" s="60"/>
    </row>
    <row r="23" spans="1:16" ht="21.75">
      <c r="A23" s="11">
        <v>16</v>
      </c>
      <c r="B23" s="88" t="s">
        <v>23</v>
      </c>
      <c r="C23" s="97">
        <v>65</v>
      </c>
      <c r="D23" s="129">
        <v>1427.99922841</v>
      </c>
      <c r="E23" s="19">
        <f t="shared" si="0"/>
        <v>0.3066212093145052</v>
      </c>
      <c r="F23" s="101">
        <v>63</v>
      </c>
      <c r="G23" s="130">
        <v>1430.47645967</v>
      </c>
      <c r="H23" s="19">
        <v>0.30912627184222313</v>
      </c>
      <c r="I23" s="92">
        <f t="shared" si="1"/>
        <v>-2.4772312600000532</v>
      </c>
      <c r="J23" s="93">
        <f t="shared" si="2"/>
        <v>-0.173175255227306</v>
      </c>
      <c r="K23" s="99">
        <v>996.6523750800001</v>
      </c>
      <c r="L23" s="100">
        <v>0.2313433599719049</v>
      </c>
      <c r="M23" s="92">
        <f t="shared" si="3"/>
        <v>431.3468533299998</v>
      </c>
      <c r="N23" s="104">
        <f t="shared" si="4"/>
        <v>43.279569097036074</v>
      </c>
      <c r="O23" s="1"/>
      <c r="P23" s="60"/>
    </row>
    <row r="24" spans="1:16" ht="21.75">
      <c r="A24" s="11">
        <v>17</v>
      </c>
      <c r="B24" s="88" t="s">
        <v>18</v>
      </c>
      <c r="C24" s="97">
        <v>2</v>
      </c>
      <c r="D24" s="129">
        <v>668.0490863</v>
      </c>
      <c r="E24" s="19">
        <f t="shared" si="0"/>
        <v>0.1434440682092191</v>
      </c>
      <c r="F24" s="101">
        <v>2</v>
      </c>
      <c r="G24" s="130">
        <v>666.30575473</v>
      </c>
      <c r="H24" s="19">
        <v>0.14398881748408496</v>
      </c>
      <c r="I24" s="92">
        <f t="shared" si="1"/>
        <v>1.7433315700000094</v>
      </c>
      <c r="J24" s="93">
        <f t="shared" si="2"/>
        <v>0.2616413797456156</v>
      </c>
      <c r="K24" s="99">
        <v>556.9181015</v>
      </c>
      <c r="L24" s="100">
        <v>0.129272059197012</v>
      </c>
      <c r="M24" s="92">
        <f t="shared" si="3"/>
        <v>111.13098479999996</v>
      </c>
      <c r="N24" s="104">
        <f t="shared" si="4"/>
        <v>19.95463686683561</v>
      </c>
      <c r="O24" s="1"/>
      <c r="P24" s="60"/>
    </row>
    <row r="25" spans="1:16" ht="21.75">
      <c r="A25" s="11">
        <v>18</v>
      </c>
      <c r="B25" s="88" t="s">
        <v>32</v>
      </c>
      <c r="C25" s="97">
        <v>12</v>
      </c>
      <c r="D25" s="129">
        <v>563.0057601</v>
      </c>
      <c r="E25" s="19">
        <f t="shared" si="0"/>
        <v>0.1208890758331206</v>
      </c>
      <c r="F25" s="101">
        <v>12</v>
      </c>
      <c r="G25" s="130">
        <v>560.69579</v>
      </c>
      <c r="H25" s="19">
        <v>0.12116648129974471</v>
      </c>
      <c r="I25" s="92">
        <f t="shared" si="1"/>
        <v>2.309970099999987</v>
      </c>
      <c r="J25" s="93">
        <f t="shared" si="2"/>
        <v>0.4119827794676302</v>
      </c>
      <c r="K25" s="99">
        <v>686.45451</v>
      </c>
      <c r="L25" s="100">
        <v>0.1593401037132133</v>
      </c>
      <c r="M25" s="92">
        <f t="shared" si="3"/>
        <v>-123.44874990000005</v>
      </c>
      <c r="N25" s="104">
        <f t="shared" si="4"/>
        <v>-17.983529585959026</v>
      </c>
      <c r="O25" s="1"/>
      <c r="P25" s="60"/>
    </row>
    <row r="26" spans="1:16" ht="21.75">
      <c r="A26" s="11">
        <v>19</v>
      </c>
      <c r="B26" s="88" t="s">
        <v>21</v>
      </c>
      <c r="C26" s="97">
        <v>20</v>
      </c>
      <c r="D26" s="129">
        <v>549.61808115</v>
      </c>
      <c r="E26" s="19">
        <f t="shared" si="0"/>
        <v>0.11801446201828404</v>
      </c>
      <c r="F26" s="101">
        <v>20</v>
      </c>
      <c r="G26" s="130">
        <v>566.4783179</v>
      </c>
      <c r="H26" s="19">
        <v>0.12241608682765602</v>
      </c>
      <c r="I26" s="92">
        <f t="shared" si="1"/>
        <v>-16.860236750000013</v>
      </c>
      <c r="J26" s="93">
        <f t="shared" si="2"/>
        <v>-2.97632516854358</v>
      </c>
      <c r="K26" s="99">
        <v>522.87273338</v>
      </c>
      <c r="L26" s="100">
        <v>0.1213694343206814</v>
      </c>
      <c r="M26" s="92">
        <f t="shared" si="3"/>
        <v>26.745347769999967</v>
      </c>
      <c r="N26" s="104">
        <f t="shared" si="4"/>
        <v>5.115077926728046</v>
      </c>
      <c r="O26" s="1"/>
      <c r="P26" s="60"/>
    </row>
    <row r="27" spans="1:16" ht="21.75">
      <c r="A27" s="11">
        <v>20</v>
      </c>
      <c r="B27" s="88" t="s">
        <v>36</v>
      </c>
      <c r="C27" s="97">
        <v>48</v>
      </c>
      <c r="D27" s="129">
        <v>542.6220787</v>
      </c>
      <c r="E27" s="19">
        <f t="shared" si="0"/>
        <v>0.11651227441978322</v>
      </c>
      <c r="F27" s="101">
        <v>47</v>
      </c>
      <c r="G27" s="130">
        <v>518.74867476</v>
      </c>
      <c r="H27" s="19">
        <v>0.11210170063801422</v>
      </c>
      <c r="I27" s="92">
        <f t="shared" si="1"/>
        <v>23.873403940000003</v>
      </c>
      <c r="J27" s="93">
        <f t="shared" si="2"/>
        <v>4.602113721263014</v>
      </c>
      <c r="K27" s="99">
        <v>191.08790486</v>
      </c>
      <c r="L27" s="100">
        <v>0.04435540321343805</v>
      </c>
      <c r="M27" s="92">
        <f t="shared" si="3"/>
        <v>351.53417384</v>
      </c>
      <c r="N27" s="93">
        <f t="shared" si="4"/>
        <v>183.96463873396408</v>
      </c>
      <c r="O27" s="1"/>
      <c r="P27" s="60"/>
    </row>
    <row r="28" spans="1:16" ht="21.75">
      <c r="A28" s="11">
        <v>21</v>
      </c>
      <c r="B28" s="88" t="s">
        <v>22</v>
      </c>
      <c r="C28" s="97">
        <v>9</v>
      </c>
      <c r="D28" s="129">
        <v>437.64110881</v>
      </c>
      <c r="E28" s="19">
        <f t="shared" si="0"/>
        <v>0.09397067124362282</v>
      </c>
      <c r="F28" s="101">
        <v>9</v>
      </c>
      <c r="G28" s="130">
        <v>447.27234133</v>
      </c>
      <c r="H28" s="19">
        <v>0.09665564954866968</v>
      </c>
      <c r="I28" s="92">
        <f t="shared" si="1"/>
        <v>-9.631232520000026</v>
      </c>
      <c r="J28" s="93">
        <f t="shared" si="2"/>
        <v>-2.153326201964733</v>
      </c>
      <c r="K28" s="99">
        <v>414.55363146</v>
      </c>
      <c r="L28" s="100">
        <v>0.09622635975037241</v>
      </c>
      <c r="M28" s="92">
        <f t="shared" si="3"/>
        <v>23.087477349999972</v>
      </c>
      <c r="N28" s="105">
        <f t="shared" si="4"/>
        <v>5.5692377530716834</v>
      </c>
      <c r="O28" s="1"/>
      <c r="P28" s="60"/>
    </row>
    <row r="29" spans="1:16" ht="22.5" thickBot="1">
      <c r="A29" s="11">
        <v>22</v>
      </c>
      <c r="B29" s="106" t="s">
        <v>31</v>
      </c>
      <c r="C29" s="97">
        <v>11</v>
      </c>
      <c r="D29" s="129">
        <v>287.73736624</v>
      </c>
      <c r="E29" s="19">
        <f t="shared" si="0"/>
        <v>0.061783212095789984</v>
      </c>
      <c r="F29" s="107">
        <v>11</v>
      </c>
      <c r="G29" s="131">
        <v>288.23203156</v>
      </c>
      <c r="H29" s="19">
        <v>0.0622870042630464</v>
      </c>
      <c r="I29" s="92">
        <f t="shared" si="1"/>
        <v>-0.49466532000002417</v>
      </c>
      <c r="J29" s="93">
        <f t="shared" si="2"/>
        <v>-0.17162052299418076</v>
      </c>
      <c r="K29" s="109">
        <v>126.32169589</v>
      </c>
      <c r="L29" s="110">
        <v>0.029321844100553135</v>
      </c>
      <c r="M29" s="92">
        <f t="shared" si="3"/>
        <v>161.41567034999997</v>
      </c>
      <c r="N29" s="105">
        <f t="shared" si="4"/>
        <v>127.78143074532464</v>
      </c>
      <c r="O29" s="1"/>
      <c r="P29" s="60"/>
    </row>
    <row r="30" spans="1:16" ht="22.5" customHeight="1" thickBot="1">
      <c r="A30" s="147" t="s">
        <v>25</v>
      </c>
      <c r="B30" s="148"/>
      <c r="C30" s="111">
        <f>SUM(C8:C29)</f>
        <v>2737</v>
      </c>
      <c r="D30" s="112">
        <f aca="true" t="shared" si="5" ref="D30:I30">SUM(D8:D29)</f>
        <v>465720.95635605016</v>
      </c>
      <c r="E30" s="112">
        <f t="shared" si="5"/>
        <v>99.99999999999997</v>
      </c>
      <c r="F30" s="111">
        <v>2671</v>
      </c>
      <c r="G30" s="112">
        <v>462748.26501971</v>
      </c>
      <c r="H30" s="112">
        <v>99.99999999999997</v>
      </c>
      <c r="I30" s="113">
        <f t="shared" si="5"/>
        <v>2972.691336340002</v>
      </c>
      <c r="J30" s="113">
        <f t="shared" si="2"/>
        <v>0.6423992397277897</v>
      </c>
      <c r="K30" s="115">
        <v>430810.8843932399</v>
      </c>
      <c r="L30" s="116">
        <v>100.00000000000003</v>
      </c>
      <c r="M30" s="113">
        <f t="shared" si="3"/>
        <v>34910.07196281024</v>
      </c>
      <c r="N30" s="117">
        <f t="shared" si="4"/>
        <v>8.103340288622947</v>
      </c>
      <c r="O30" s="1"/>
      <c r="P30" s="60"/>
    </row>
    <row r="31" spans="1:16" ht="22.5" customHeight="1">
      <c r="A31" s="14"/>
      <c r="B31" s="14"/>
      <c r="C31" s="119"/>
      <c r="D31" s="119"/>
      <c r="E31" s="119"/>
      <c r="F31" s="119"/>
      <c r="G31" s="120"/>
      <c r="H31" s="120"/>
      <c r="I31" s="121"/>
      <c r="J31" s="121"/>
      <c r="K31" s="120"/>
      <c r="L31" s="120"/>
      <c r="M31" s="122"/>
      <c r="N31" s="122"/>
      <c r="O31" s="1"/>
      <c r="P31" s="1"/>
    </row>
    <row r="32" spans="1:16" ht="21.75">
      <c r="A32" s="1"/>
      <c r="B32" s="57" t="s">
        <v>87</v>
      </c>
      <c r="C32" s="1"/>
      <c r="D32" s="1"/>
      <c r="E32" s="1"/>
      <c r="F32" s="1"/>
      <c r="G32" s="1"/>
      <c r="H32" s="1"/>
      <c r="I32" s="1"/>
      <c r="J32" s="1"/>
      <c r="K32" s="1"/>
      <c r="L32" s="2" t="s">
        <v>26</v>
      </c>
      <c r="M32" s="1"/>
      <c r="N32" s="1"/>
      <c r="O32" s="1"/>
      <c r="P32" s="1"/>
    </row>
    <row r="33" spans="2:12" ht="21.75">
      <c r="B33" s="57"/>
      <c r="C33" s="1"/>
      <c r="D33" s="1"/>
      <c r="E33" s="1"/>
      <c r="F33" s="1"/>
      <c r="G33" s="1"/>
      <c r="H33" s="1"/>
      <c r="I33" s="1"/>
      <c r="J33" s="1"/>
      <c r="K33" s="1"/>
      <c r="L33" s="2" t="s">
        <v>27</v>
      </c>
    </row>
    <row r="34" spans="2:12" ht="21.75">
      <c r="B34" s="124" t="s">
        <v>76</v>
      </c>
      <c r="C34" s="1"/>
      <c r="D34" s="1"/>
      <c r="E34" s="1"/>
      <c r="F34" s="1"/>
      <c r="G34" s="1"/>
      <c r="H34" s="2"/>
      <c r="I34" s="1"/>
      <c r="J34" s="1"/>
      <c r="K34" s="1"/>
      <c r="L34" s="1"/>
    </row>
    <row r="35" spans="2:12" ht="21.75">
      <c r="B35" s="124"/>
      <c r="C35" s="1"/>
      <c r="D35" s="1"/>
      <c r="E35" s="1"/>
      <c r="F35" s="1"/>
      <c r="G35" s="1"/>
      <c r="H35" s="2"/>
      <c r="I35" s="1"/>
      <c r="J35" s="1"/>
      <c r="K35" s="1"/>
      <c r="L35" s="1"/>
    </row>
    <row r="36" spans="2:12" ht="21.75">
      <c r="B36" s="124"/>
      <c r="C36" s="1"/>
      <c r="D36" s="124"/>
      <c r="E36" s="1"/>
      <c r="F36" s="1"/>
      <c r="G36" s="1"/>
      <c r="H36" s="1"/>
      <c r="I36" s="1"/>
      <c r="J36" s="1"/>
      <c r="K36" s="1"/>
      <c r="L36" s="1"/>
    </row>
    <row r="37" spans="2:12" ht="21.75">
      <c r="B37" s="18"/>
      <c r="C37" s="1"/>
      <c r="D37" s="124"/>
      <c r="E37" s="1"/>
      <c r="F37" s="15"/>
      <c r="G37" s="1"/>
      <c r="H37" s="1"/>
      <c r="I37" s="1"/>
      <c r="J37" s="1"/>
      <c r="K37" s="1"/>
      <c r="L37" s="1"/>
    </row>
    <row r="38" spans="2:12" ht="21.75">
      <c r="B38" s="124"/>
      <c r="C38" s="1"/>
      <c r="D38" s="124"/>
      <c r="E38" s="1"/>
      <c r="F38" s="1"/>
      <c r="G38" s="1"/>
      <c r="H38" s="1"/>
      <c r="I38" s="1"/>
      <c r="J38" s="1"/>
      <c r="K38" s="1"/>
      <c r="L38" s="1"/>
    </row>
    <row r="39" spans="2:12" ht="21.75">
      <c r="B39" s="124"/>
      <c r="C39" s="1"/>
      <c r="D39" s="124"/>
      <c r="E39" s="1"/>
      <c r="F39" s="1"/>
      <c r="G39" s="1"/>
      <c r="H39" s="1"/>
      <c r="I39" s="1"/>
      <c r="J39" s="1"/>
      <c r="K39" s="1"/>
      <c r="L39" s="1"/>
    </row>
    <row r="40" spans="2:12" ht="21.75">
      <c r="B40" s="124"/>
      <c r="C40" s="1"/>
      <c r="D40" s="124"/>
      <c r="E40" s="1"/>
      <c r="F40" s="1"/>
      <c r="G40" s="1"/>
      <c r="H40" s="1"/>
      <c r="I40" s="1"/>
      <c r="J40" s="1"/>
      <c r="K40" s="1"/>
      <c r="L40" s="1"/>
    </row>
    <row r="41" spans="2:12" ht="21.75">
      <c r="B41" s="1"/>
      <c r="C41" s="124"/>
      <c r="D41" s="1"/>
      <c r="E41" s="1"/>
      <c r="F41" s="1"/>
      <c r="G41" s="1"/>
      <c r="H41" s="1"/>
      <c r="I41" s="1"/>
      <c r="J41" s="1"/>
      <c r="K41" s="1"/>
      <c r="L41" s="1"/>
    </row>
    <row r="57" ht="17.25" customHeight="1" hidden="1">
      <c r="A57" s="1">
        <v>100</v>
      </c>
    </row>
    <row r="58" ht="21.75">
      <c r="A58" s="1"/>
    </row>
  </sheetData>
  <sheetProtection/>
  <mergeCells count="12">
    <mergeCell ref="C5:E5"/>
    <mergeCell ref="F5:H5"/>
    <mergeCell ref="I5:J5"/>
    <mergeCell ref="K5:L5"/>
    <mergeCell ref="M5:N5"/>
    <mergeCell ref="A30:B30"/>
    <mergeCell ref="A1:J1"/>
    <mergeCell ref="A2:J2"/>
    <mergeCell ref="A4:A7"/>
    <mergeCell ref="B4:B7"/>
    <mergeCell ref="F4:J4"/>
    <mergeCell ref="K4:N4"/>
  </mergeCells>
  <conditionalFormatting sqref="J8 J10 J12 J14:J15 J18:J22 J25:J29">
    <cfRule type="cellIs" priority="8" dxfId="0" operator="greaterThanOrEqual" stopIfTrue="1">
      <formula>100</formula>
    </cfRule>
  </conditionalFormatting>
  <conditionalFormatting sqref="J9">
    <cfRule type="cellIs" priority="7" dxfId="0" operator="greaterThanOrEqual" stopIfTrue="1">
      <formula>100</formula>
    </cfRule>
  </conditionalFormatting>
  <conditionalFormatting sqref="J11">
    <cfRule type="cellIs" priority="6" dxfId="0" operator="greaterThanOrEqual" stopIfTrue="1">
      <formula>100</formula>
    </cfRule>
  </conditionalFormatting>
  <conditionalFormatting sqref="J13">
    <cfRule type="cellIs" priority="5" dxfId="0" operator="greaterThanOrEqual" stopIfTrue="1">
      <formula>100</formula>
    </cfRule>
  </conditionalFormatting>
  <conditionalFormatting sqref="J16">
    <cfRule type="cellIs" priority="4" dxfId="0" operator="greaterThanOrEqual" stopIfTrue="1">
      <formula>100</formula>
    </cfRule>
  </conditionalFormatting>
  <conditionalFormatting sqref="J17">
    <cfRule type="cellIs" priority="3" dxfId="0" operator="greaterThanOrEqual" stopIfTrue="1">
      <formula>100</formula>
    </cfRule>
  </conditionalFormatting>
  <conditionalFormatting sqref="J23">
    <cfRule type="cellIs" priority="2" dxfId="0" operator="greaterThanOrEqual" stopIfTrue="1">
      <formula>100</formula>
    </cfRule>
  </conditionalFormatting>
  <conditionalFormatting sqref="J24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PageLayoutView="0" workbookViewId="0" topLeftCell="A13">
      <selection activeCell="L30" sqref="L30"/>
    </sheetView>
  </sheetViews>
  <sheetFormatPr defaultColWidth="9.140625" defaultRowHeight="21.75"/>
  <cols>
    <col min="1" max="1" width="6.57421875" style="0" customWidth="1"/>
    <col min="2" max="2" width="50.57421875" style="0" bestFit="1" customWidth="1"/>
    <col min="3" max="3" width="10.57421875" style="0" customWidth="1"/>
    <col min="4" max="4" width="10.57421875" style="0" bestFit="1" customWidth="1"/>
    <col min="5" max="5" width="10.421875" style="0" customWidth="1"/>
    <col min="6" max="6" width="10.7109375" style="0" customWidth="1"/>
    <col min="7" max="7" width="11.7109375" style="0" customWidth="1"/>
    <col min="8" max="8" width="10.00390625" style="0" customWidth="1"/>
    <col min="9" max="9" width="15.00390625" style="0" customWidth="1"/>
    <col min="10" max="10" width="10.28125" style="0" customWidth="1"/>
    <col min="11" max="11" width="10.57421875" style="0" bestFit="1" customWidth="1"/>
    <col min="12" max="12" width="10.7109375" style="0" customWidth="1"/>
    <col min="13" max="13" width="12.421875" style="0" customWidth="1"/>
    <col min="14" max="14" width="14.57421875" style="0" customWidth="1"/>
  </cols>
  <sheetData>
    <row r="1" spans="1:16" ht="23.25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"/>
      <c r="L1" s="1"/>
      <c r="M1" s="1"/>
      <c r="N1" s="1"/>
      <c r="O1" s="1"/>
      <c r="P1" s="1"/>
    </row>
    <row r="2" spans="1:16" ht="23.25">
      <c r="A2" s="149" t="s">
        <v>89</v>
      </c>
      <c r="B2" s="149"/>
      <c r="C2" s="149"/>
      <c r="D2" s="149"/>
      <c r="E2" s="149"/>
      <c r="F2" s="149"/>
      <c r="G2" s="149"/>
      <c r="H2" s="149"/>
      <c r="I2" s="149"/>
      <c r="J2" s="149"/>
      <c r="K2" s="1"/>
      <c r="L2" s="1"/>
      <c r="M2" s="1"/>
      <c r="N2" s="1"/>
      <c r="O2" s="1"/>
      <c r="P2" s="1"/>
    </row>
    <row r="3" spans="1:16" ht="22.5" thickBot="1">
      <c r="A3" s="30"/>
      <c r="B3" s="30"/>
      <c r="C3" s="30"/>
      <c r="D3" s="30"/>
      <c r="E3" s="30"/>
      <c r="F3" s="30"/>
      <c r="G3" s="30"/>
      <c r="H3" s="30"/>
      <c r="I3" s="30"/>
      <c r="J3" s="30"/>
      <c r="K3" s="1"/>
      <c r="L3" s="1"/>
      <c r="M3" s="1"/>
      <c r="N3" s="1"/>
      <c r="O3" s="1"/>
      <c r="P3" s="1"/>
    </row>
    <row r="4" spans="1:16" ht="29.25" customHeight="1" thickBot="1">
      <c r="A4" s="150" t="s">
        <v>2</v>
      </c>
      <c r="B4" s="153" t="s">
        <v>3</v>
      </c>
      <c r="C4" s="39"/>
      <c r="D4" s="40"/>
      <c r="E4" s="40"/>
      <c r="F4" s="156" t="s">
        <v>33</v>
      </c>
      <c r="G4" s="157"/>
      <c r="H4" s="157"/>
      <c r="I4" s="157"/>
      <c r="J4" s="158"/>
      <c r="K4" s="156" t="s">
        <v>34</v>
      </c>
      <c r="L4" s="157"/>
      <c r="M4" s="157"/>
      <c r="N4" s="158"/>
      <c r="O4" s="1"/>
      <c r="P4" s="1"/>
    </row>
    <row r="5" spans="1:16" ht="22.5" customHeight="1" thickBot="1">
      <c r="A5" s="151"/>
      <c r="B5" s="154"/>
      <c r="C5" s="159" t="s">
        <v>90</v>
      </c>
      <c r="D5" s="160"/>
      <c r="E5" s="161"/>
      <c r="F5" s="159" t="s">
        <v>86</v>
      </c>
      <c r="G5" s="160"/>
      <c r="H5" s="161"/>
      <c r="I5" s="147" t="s">
        <v>1</v>
      </c>
      <c r="J5" s="148"/>
      <c r="K5" s="159" t="s">
        <v>60</v>
      </c>
      <c r="L5" s="161"/>
      <c r="M5" s="147" t="s">
        <v>1</v>
      </c>
      <c r="N5" s="148"/>
      <c r="O5" s="1"/>
      <c r="P5" s="1"/>
    </row>
    <row r="6" spans="1:16" ht="21.75" customHeight="1">
      <c r="A6" s="151"/>
      <c r="B6" s="154"/>
      <c r="C6" s="45" t="s">
        <v>4</v>
      </c>
      <c r="D6" s="4" t="s">
        <v>5</v>
      </c>
      <c r="E6" s="5" t="s">
        <v>6</v>
      </c>
      <c r="F6" s="45" t="s">
        <v>4</v>
      </c>
      <c r="G6" s="4" t="s">
        <v>5</v>
      </c>
      <c r="H6" s="5" t="s">
        <v>6</v>
      </c>
      <c r="I6" s="3" t="s">
        <v>5</v>
      </c>
      <c r="J6" s="6" t="s">
        <v>7</v>
      </c>
      <c r="K6" s="3" t="s">
        <v>5</v>
      </c>
      <c r="L6" s="6" t="s">
        <v>6</v>
      </c>
      <c r="M6" s="3" t="s">
        <v>5</v>
      </c>
      <c r="N6" s="6" t="s">
        <v>7</v>
      </c>
      <c r="O6" s="1"/>
      <c r="P6" s="1"/>
    </row>
    <row r="7" spans="1:16" ht="22.5" customHeight="1" thickBot="1">
      <c r="A7" s="152"/>
      <c r="B7" s="155"/>
      <c r="C7" s="46" t="s">
        <v>8</v>
      </c>
      <c r="D7" s="8" t="s">
        <v>9</v>
      </c>
      <c r="E7" s="9"/>
      <c r="F7" s="46" t="s">
        <v>8</v>
      </c>
      <c r="G7" s="8" t="s">
        <v>9</v>
      </c>
      <c r="H7" s="9"/>
      <c r="I7" s="7" t="s">
        <v>9</v>
      </c>
      <c r="J7" s="10"/>
      <c r="K7" s="7" t="s">
        <v>9</v>
      </c>
      <c r="L7" s="10"/>
      <c r="M7" s="7" t="s">
        <v>9</v>
      </c>
      <c r="N7" s="10"/>
      <c r="O7" s="1"/>
      <c r="P7" s="1"/>
    </row>
    <row r="8" spans="1:16" ht="21.75">
      <c r="A8" s="11">
        <v>1</v>
      </c>
      <c r="B8" s="88" t="s">
        <v>16</v>
      </c>
      <c r="C8" s="89">
        <v>114</v>
      </c>
      <c r="D8" s="128">
        <v>103623.99425754</v>
      </c>
      <c r="E8" s="19">
        <v>21.884100205180523</v>
      </c>
      <c r="F8" s="89">
        <v>113</v>
      </c>
      <c r="G8" s="128">
        <v>100064.72949151</v>
      </c>
      <c r="H8" s="19">
        <v>21.132427705440904</v>
      </c>
      <c r="I8" s="92">
        <v>3559.264766029999</v>
      </c>
      <c r="J8" s="93">
        <v>3.556962362379629</v>
      </c>
      <c r="K8" s="94">
        <v>81554.57323707</v>
      </c>
      <c r="L8" s="95">
        <v>18.930481144164357</v>
      </c>
      <c r="M8" s="92">
        <v>22069.421020470007</v>
      </c>
      <c r="N8" s="93">
        <v>27.06092392429873</v>
      </c>
      <c r="O8" s="1"/>
      <c r="P8" s="60"/>
    </row>
    <row r="9" spans="1:16" ht="21.75">
      <c r="A9" s="11">
        <v>2</v>
      </c>
      <c r="B9" s="88" t="s">
        <v>10</v>
      </c>
      <c r="C9" s="97">
        <v>592</v>
      </c>
      <c r="D9" s="129">
        <v>73561.60265891</v>
      </c>
      <c r="E9" s="19">
        <v>15.535296582375507</v>
      </c>
      <c r="F9" s="97">
        <v>590</v>
      </c>
      <c r="G9" s="129">
        <v>72439.9069137</v>
      </c>
      <c r="H9" s="19">
        <v>15.298408376475125</v>
      </c>
      <c r="I9" s="92">
        <v>1121.6957452099887</v>
      </c>
      <c r="J9" s="93">
        <v>1.5484500091176276</v>
      </c>
      <c r="K9" s="99">
        <v>83006.06323777</v>
      </c>
      <c r="L9" s="100">
        <v>19.267401601209983</v>
      </c>
      <c r="M9" s="92">
        <v>-9444.460578860002</v>
      </c>
      <c r="N9" s="93">
        <v>-11.378036989667182</v>
      </c>
      <c r="O9" s="1"/>
      <c r="P9" s="60"/>
    </row>
    <row r="10" spans="1:16" ht="21.75">
      <c r="A10" s="11">
        <v>3</v>
      </c>
      <c r="B10" s="88" t="s">
        <v>40</v>
      </c>
      <c r="C10" s="97">
        <v>169</v>
      </c>
      <c r="D10" s="129">
        <v>61121.57527937</v>
      </c>
      <c r="E10" s="19">
        <v>12.908117349615583</v>
      </c>
      <c r="F10" s="97">
        <v>169</v>
      </c>
      <c r="G10" s="129">
        <v>59789.99970365</v>
      </c>
      <c r="H10" s="19">
        <v>12.626905130972439</v>
      </c>
      <c r="I10" s="92">
        <v>1331.5755757200022</v>
      </c>
      <c r="J10" s="93">
        <v>2.2270874432513397</v>
      </c>
      <c r="K10" s="99">
        <v>48665.05175656</v>
      </c>
      <c r="L10" s="100">
        <v>11.296151866056157</v>
      </c>
      <c r="M10" s="92">
        <v>12456.52352281</v>
      </c>
      <c r="N10" s="93">
        <v>25.596445648762458</v>
      </c>
      <c r="O10" s="1"/>
      <c r="P10" s="60"/>
    </row>
    <row r="11" spans="1:16" ht="21.75">
      <c r="A11" s="11">
        <v>4</v>
      </c>
      <c r="B11" s="88" t="s">
        <v>35</v>
      </c>
      <c r="C11" s="97">
        <v>68</v>
      </c>
      <c r="D11" s="129">
        <v>40752.78183565</v>
      </c>
      <c r="E11" s="19">
        <v>8.606481227839105</v>
      </c>
      <c r="F11" s="97">
        <v>66</v>
      </c>
      <c r="G11" s="129">
        <v>41037.86186044</v>
      </c>
      <c r="H11" s="19">
        <v>8.666686587357427</v>
      </c>
      <c r="I11" s="92">
        <v>-285.08002479000425</v>
      </c>
      <c r="J11" s="93">
        <v>-0.6946756284708339</v>
      </c>
      <c r="K11" s="99">
        <v>32376.68845312</v>
      </c>
      <c r="L11" s="100">
        <v>7.515290264478759</v>
      </c>
      <c r="M11" s="92">
        <v>8376.093382529998</v>
      </c>
      <c r="N11" s="93">
        <v>25.870753874838705</v>
      </c>
      <c r="O11" s="1"/>
      <c r="P11" s="60"/>
    </row>
    <row r="12" spans="1:16" ht="21.75">
      <c r="A12" s="11">
        <v>5</v>
      </c>
      <c r="B12" s="88" t="s">
        <v>12</v>
      </c>
      <c r="C12" s="97">
        <v>286</v>
      </c>
      <c r="D12" s="129">
        <v>38577.63914271</v>
      </c>
      <c r="E12" s="19">
        <v>8.147118114171041</v>
      </c>
      <c r="F12" s="97">
        <v>260</v>
      </c>
      <c r="G12" s="129">
        <v>37681.64809948</v>
      </c>
      <c r="H12" s="19">
        <v>7.95789593726617</v>
      </c>
      <c r="I12" s="92">
        <v>895.9910432300021</v>
      </c>
      <c r="J12" s="93">
        <v>2.3777915468680537</v>
      </c>
      <c r="K12" s="99">
        <v>26688.0232788</v>
      </c>
      <c r="L12" s="100">
        <v>6.194834960214105</v>
      </c>
      <c r="M12" s="92">
        <v>11889.615863910003</v>
      </c>
      <c r="N12" s="93">
        <v>44.55038029494932</v>
      </c>
      <c r="O12" s="1"/>
      <c r="P12" s="60"/>
    </row>
    <row r="13" spans="1:16" ht="21.75">
      <c r="A13" s="11">
        <v>6</v>
      </c>
      <c r="B13" s="103" t="s">
        <v>13</v>
      </c>
      <c r="C13" s="97">
        <v>55</v>
      </c>
      <c r="D13" s="129">
        <v>37916.99905807</v>
      </c>
      <c r="E13" s="19">
        <v>8.007599135816578</v>
      </c>
      <c r="F13" s="97">
        <v>54</v>
      </c>
      <c r="G13" s="129">
        <v>37521.14108861</v>
      </c>
      <c r="H13" s="19">
        <v>7.92399885064371</v>
      </c>
      <c r="I13" s="92">
        <v>395.8579694600048</v>
      </c>
      <c r="J13" s="93">
        <v>1.0550264676789702</v>
      </c>
      <c r="K13" s="99">
        <v>34345.90806119</v>
      </c>
      <c r="L13" s="100">
        <v>7.97238633131641</v>
      </c>
      <c r="M13" s="92">
        <v>3571.0909968800042</v>
      </c>
      <c r="N13" s="93">
        <v>10.39742781153964</v>
      </c>
      <c r="O13" s="1"/>
      <c r="P13" s="60"/>
    </row>
    <row r="14" spans="1:16" ht="21.75">
      <c r="A14" s="11">
        <v>7</v>
      </c>
      <c r="B14" s="88" t="s">
        <v>11</v>
      </c>
      <c r="C14" s="97">
        <v>322</v>
      </c>
      <c r="D14" s="129">
        <v>29932.27862431</v>
      </c>
      <c r="E14" s="19">
        <v>6.321325379098869</v>
      </c>
      <c r="F14" s="97">
        <v>319</v>
      </c>
      <c r="G14" s="129">
        <v>29583.58988782</v>
      </c>
      <c r="H14" s="19">
        <v>6.247686649918057</v>
      </c>
      <c r="I14" s="92">
        <v>348.68873649000307</v>
      </c>
      <c r="J14" s="93">
        <v>1.1786559298997157</v>
      </c>
      <c r="K14" s="99">
        <v>31813.59873363</v>
      </c>
      <c r="L14" s="100">
        <v>7.384585646770907</v>
      </c>
      <c r="M14" s="92">
        <v>-1881.3201093199968</v>
      </c>
      <c r="N14" s="93">
        <v>-5.913572133325686</v>
      </c>
      <c r="O14" s="1"/>
      <c r="P14" s="60"/>
    </row>
    <row r="15" spans="1:16" ht="21.75">
      <c r="A15" s="11">
        <v>8</v>
      </c>
      <c r="B15" s="103" t="s">
        <v>14</v>
      </c>
      <c r="C15" s="97">
        <v>47</v>
      </c>
      <c r="D15" s="129">
        <v>29407.92515371</v>
      </c>
      <c r="E15" s="19">
        <v>6.210588440460647</v>
      </c>
      <c r="F15" s="97">
        <v>47</v>
      </c>
      <c r="G15" s="129">
        <v>29430.08227543</v>
      </c>
      <c r="H15" s="19">
        <v>6.215267749296917</v>
      </c>
      <c r="I15" s="92">
        <v>-22.15712171999985</v>
      </c>
      <c r="J15" s="93">
        <v>-0.07528732510033771</v>
      </c>
      <c r="K15" s="99">
        <v>30610.51158976</v>
      </c>
      <c r="L15" s="100">
        <v>7.1053245632064925</v>
      </c>
      <c r="M15" s="92">
        <v>-1202.5864360500018</v>
      </c>
      <c r="N15" s="93">
        <v>-3.928671471313461</v>
      </c>
      <c r="O15" s="1"/>
      <c r="P15" s="60"/>
    </row>
    <row r="16" spans="1:16" ht="21.75">
      <c r="A16" s="11">
        <v>9</v>
      </c>
      <c r="B16" s="88" t="s">
        <v>30</v>
      </c>
      <c r="C16" s="97">
        <v>121</v>
      </c>
      <c r="D16" s="129">
        <v>13348.26879971</v>
      </c>
      <c r="E16" s="19">
        <v>2.818988537080862</v>
      </c>
      <c r="F16" s="97">
        <v>120</v>
      </c>
      <c r="G16" s="129">
        <v>13344.65596131</v>
      </c>
      <c r="H16" s="19">
        <v>2.818225550495205</v>
      </c>
      <c r="I16" s="92">
        <v>3.612838400000328</v>
      </c>
      <c r="J16" s="93">
        <v>0.027073297434381124</v>
      </c>
      <c r="K16" s="99">
        <v>11540.16979556</v>
      </c>
      <c r="L16" s="100">
        <v>2.678708968045999</v>
      </c>
      <c r="M16" s="92">
        <v>1808.0990041500008</v>
      </c>
      <c r="N16" s="93">
        <v>15.667871757360578</v>
      </c>
      <c r="O16" s="1"/>
      <c r="P16" s="60"/>
    </row>
    <row r="17" spans="1:16" ht="21.75">
      <c r="A17" s="11">
        <v>10</v>
      </c>
      <c r="B17" s="88" t="s">
        <v>15</v>
      </c>
      <c r="C17" s="97">
        <v>38</v>
      </c>
      <c r="D17" s="129">
        <v>13083.07556697</v>
      </c>
      <c r="E17" s="19">
        <v>2.7629830209781505</v>
      </c>
      <c r="F17" s="97">
        <v>38</v>
      </c>
      <c r="G17" s="129">
        <v>12907.88363569</v>
      </c>
      <c r="H17" s="19">
        <v>2.7259846616045285</v>
      </c>
      <c r="I17" s="92">
        <v>175.19193128000006</v>
      </c>
      <c r="J17" s="93">
        <v>1.357247525811268</v>
      </c>
      <c r="K17" s="99">
        <v>18570.14292362</v>
      </c>
      <c r="L17" s="100">
        <v>4.31050922721566</v>
      </c>
      <c r="M17" s="92">
        <v>-5487.067356649999</v>
      </c>
      <c r="N17" s="104">
        <v>-29.547792815696702</v>
      </c>
      <c r="O17" s="1"/>
      <c r="P17" s="60"/>
    </row>
    <row r="18" spans="1:16" ht="21.75">
      <c r="A18" s="11">
        <v>11</v>
      </c>
      <c r="B18" s="88" t="s">
        <v>17</v>
      </c>
      <c r="C18" s="97">
        <v>179</v>
      </c>
      <c r="D18" s="129">
        <v>10253.06197955</v>
      </c>
      <c r="E18" s="19">
        <v>2.1653193102433637</v>
      </c>
      <c r="F18" s="97">
        <v>178</v>
      </c>
      <c r="G18" s="129">
        <v>10140.14504794</v>
      </c>
      <c r="H18" s="19">
        <v>2.1414726571209863</v>
      </c>
      <c r="I18" s="92">
        <v>112.91693161000148</v>
      </c>
      <c r="J18" s="93">
        <v>1.1135632781992688</v>
      </c>
      <c r="K18" s="99">
        <v>9554.70935037</v>
      </c>
      <c r="L18" s="100">
        <v>2.217843071404054</v>
      </c>
      <c r="M18" s="92">
        <v>698.3526291800008</v>
      </c>
      <c r="N18" s="93">
        <v>7.308988725574971</v>
      </c>
      <c r="O18" s="1"/>
      <c r="P18" s="60"/>
    </row>
    <row r="19" spans="1:16" ht="21.75">
      <c r="A19" s="11">
        <v>12</v>
      </c>
      <c r="B19" s="88" t="s">
        <v>19</v>
      </c>
      <c r="C19" s="97">
        <v>174</v>
      </c>
      <c r="D19" s="129">
        <v>9415.26281798</v>
      </c>
      <c r="E19" s="19">
        <v>1.9883865357930093</v>
      </c>
      <c r="F19" s="97">
        <v>174</v>
      </c>
      <c r="G19" s="129">
        <v>9348.73376854</v>
      </c>
      <c r="H19" s="19">
        <v>1.9743364270809103</v>
      </c>
      <c r="I19" s="92">
        <v>66.52904943999965</v>
      </c>
      <c r="J19" s="93">
        <v>0.711637009750782</v>
      </c>
      <c r="K19" s="99">
        <v>11096.23916373</v>
      </c>
      <c r="L19" s="100">
        <v>2.5756636068650165</v>
      </c>
      <c r="M19" s="92">
        <v>-1680.9763457500012</v>
      </c>
      <c r="N19" s="93">
        <v>-15.149063758868559</v>
      </c>
      <c r="O19" s="1"/>
      <c r="P19" s="60"/>
    </row>
    <row r="20" spans="1:16" ht="21.75">
      <c r="A20" s="11">
        <v>13</v>
      </c>
      <c r="B20" s="88" t="s">
        <v>77</v>
      </c>
      <c r="C20" s="97">
        <v>91</v>
      </c>
      <c r="D20" s="129">
        <v>3617.46481537</v>
      </c>
      <c r="E20" s="19">
        <v>0.763963627106679</v>
      </c>
      <c r="F20" s="97">
        <v>91</v>
      </c>
      <c r="G20" s="129">
        <v>3607.93378352</v>
      </c>
      <c r="H20" s="19">
        <v>0.7619507915895903</v>
      </c>
      <c r="I20" s="92">
        <v>9.53103185000009</v>
      </c>
      <c r="J20" s="93">
        <v>0.26416870214013055</v>
      </c>
      <c r="K20" s="99">
        <v>4413.65194221</v>
      </c>
      <c r="L20" s="100">
        <v>1.0244987074609895</v>
      </c>
      <c r="M20" s="92">
        <v>-796.18712684</v>
      </c>
      <c r="N20" s="104">
        <v>-18.039191519060605</v>
      </c>
      <c r="O20" s="1"/>
      <c r="P20" s="60"/>
    </row>
    <row r="21" spans="1:16" ht="21.75">
      <c r="A21" s="11">
        <v>14</v>
      </c>
      <c r="B21" s="88" t="s">
        <v>20</v>
      </c>
      <c r="C21" s="97">
        <v>2</v>
      </c>
      <c r="D21" s="129">
        <v>2265.99202142</v>
      </c>
      <c r="E21" s="19">
        <v>0.4785493631682374</v>
      </c>
      <c r="F21" s="97">
        <v>2</v>
      </c>
      <c r="G21" s="129">
        <v>2263.09272405</v>
      </c>
      <c r="H21" s="19">
        <v>0.47793706758337495</v>
      </c>
      <c r="I21" s="92">
        <v>2.899297370000113</v>
      </c>
      <c r="J21" s="93">
        <v>0.128112177604971</v>
      </c>
      <c r="K21" s="99">
        <v>2171.17540668</v>
      </c>
      <c r="L21" s="100">
        <v>0.50397413002643</v>
      </c>
      <c r="M21" s="92">
        <v>94.8166147400002</v>
      </c>
      <c r="N21" s="104">
        <v>4.367063777909438</v>
      </c>
      <c r="O21" s="1"/>
      <c r="P21" s="60"/>
    </row>
    <row r="22" spans="1:16" ht="21.75">
      <c r="A22" s="11">
        <v>15</v>
      </c>
      <c r="B22" s="88" t="s">
        <v>24</v>
      </c>
      <c r="C22" s="97">
        <v>358</v>
      </c>
      <c r="D22" s="129">
        <v>2067.44826303</v>
      </c>
      <c r="E22" s="19">
        <v>0.4366193880225074</v>
      </c>
      <c r="F22" s="97">
        <v>349</v>
      </c>
      <c r="G22" s="129">
        <v>2082.87940465</v>
      </c>
      <c r="H22" s="19">
        <v>0.4398782534224758</v>
      </c>
      <c r="I22" s="92">
        <v>-15.43114162000029</v>
      </c>
      <c r="J22" s="93">
        <v>-0.7408562197864396</v>
      </c>
      <c r="K22" s="99">
        <v>909.516511</v>
      </c>
      <c r="L22" s="100">
        <v>0.21111734729752146</v>
      </c>
      <c r="M22" s="92">
        <v>1157.9317520299999</v>
      </c>
      <c r="N22" s="104">
        <v>127.31288965352272</v>
      </c>
      <c r="O22" s="1"/>
      <c r="P22" s="60"/>
    </row>
    <row r="23" spans="1:16" ht="21.75">
      <c r="A23" s="11">
        <v>16</v>
      </c>
      <c r="B23" s="88" t="s">
        <v>23</v>
      </c>
      <c r="C23" s="97">
        <v>66</v>
      </c>
      <c r="D23" s="129">
        <v>1460.31630623</v>
      </c>
      <c r="E23" s="19">
        <v>0.3084006615048142</v>
      </c>
      <c r="F23" s="97">
        <v>65</v>
      </c>
      <c r="G23" s="129">
        <v>1427.99922841</v>
      </c>
      <c r="H23" s="19">
        <v>0.3015756961633529</v>
      </c>
      <c r="I23" s="92">
        <v>32.31707782000012</v>
      </c>
      <c r="J23" s="93">
        <v>2.263101910494969</v>
      </c>
      <c r="K23" s="99">
        <v>996.6523750800001</v>
      </c>
      <c r="L23" s="100">
        <v>0.2313433599719049</v>
      </c>
      <c r="M23" s="92">
        <v>463.66393114999994</v>
      </c>
      <c r="N23" s="104">
        <v>46.522131762620056</v>
      </c>
      <c r="O23" s="1"/>
      <c r="P23" s="60"/>
    </row>
    <row r="24" spans="1:16" ht="21.75">
      <c r="A24" s="11">
        <v>17</v>
      </c>
      <c r="B24" s="88" t="s">
        <v>18</v>
      </c>
      <c r="C24" s="97">
        <v>2</v>
      </c>
      <c r="D24" s="129">
        <v>672.2080435</v>
      </c>
      <c r="E24" s="19">
        <v>0.14196198755011757</v>
      </c>
      <c r="F24" s="97">
        <v>2</v>
      </c>
      <c r="G24" s="129">
        <v>668.0490863</v>
      </c>
      <c r="H24" s="19">
        <v>0.1410836674586564</v>
      </c>
      <c r="I24" s="92">
        <v>4.158957200000032</v>
      </c>
      <c r="J24" s="93">
        <v>0.6225526365187443</v>
      </c>
      <c r="K24" s="99">
        <v>556.9181015</v>
      </c>
      <c r="L24" s="100">
        <v>0.129272059197012</v>
      </c>
      <c r="M24" s="92">
        <v>115.289942</v>
      </c>
      <c r="N24" s="104">
        <v>20.70141762127658</v>
      </c>
      <c r="O24" s="1"/>
      <c r="P24" s="60"/>
    </row>
    <row r="25" spans="1:16" ht="21.75">
      <c r="A25" s="11">
        <v>18</v>
      </c>
      <c r="B25" s="88" t="s">
        <v>36</v>
      </c>
      <c r="C25" s="97">
        <v>52</v>
      </c>
      <c r="D25" s="129">
        <v>582.56844557</v>
      </c>
      <c r="E25" s="19">
        <v>0.12303121811290804</v>
      </c>
      <c r="F25" s="97">
        <v>48</v>
      </c>
      <c r="G25" s="129">
        <v>542.6220787</v>
      </c>
      <c r="H25" s="19">
        <v>0.11459504170724537</v>
      </c>
      <c r="I25" s="92">
        <v>39.94636687000002</v>
      </c>
      <c r="J25" s="93">
        <v>7.361728989299975</v>
      </c>
      <c r="K25" s="99">
        <v>191.08790486</v>
      </c>
      <c r="L25" s="100">
        <v>0.04435540321343805</v>
      </c>
      <c r="M25" s="92">
        <v>391.48054071</v>
      </c>
      <c r="N25" s="93">
        <v>204.86934586300325</v>
      </c>
      <c r="O25" s="1"/>
      <c r="P25" s="60"/>
    </row>
    <row r="26" spans="1:16" ht="21.75">
      <c r="A26" s="11">
        <v>19</v>
      </c>
      <c r="B26" s="88" t="s">
        <v>32</v>
      </c>
      <c r="C26" s="97">
        <v>12</v>
      </c>
      <c r="D26" s="129">
        <v>569.46454</v>
      </c>
      <c r="E26" s="19">
        <v>0.12026383605407338</v>
      </c>
      <c r="F26" s="97">
        <v>12</v>
      </c>
      <c r="G26" s="129">
        <v>563.0057601</v>
      </c>
      <c r="H26" s="19">
        <v>0.11889982198042631</v>
      </c>
      <c r="I26" s="92">
        <v>6.458779900000081</v>
      </c>
      <c r="J26" s="93">
        <v>1.147196060454672</v>
      </c>
      <c r="K26" s="99">
        <v>686.45451</v>
      </c>
      <c r="L26" s="100">
        <v>0.1593401037132133</v>
      </c>
      <c r="M26" s="92">
        <v>-116.98996999999997</v>
      </c>
      <c r="N26" s="104">
        <v>-17.042639868445175</v>
      </c>
      <c r="O26" s="1"/>
      <c r="P26" s="60"/>
    </row>
    <row r="27" spans="1:16" ht="21.75">
      <c r="A27" s="11">
        <v>20</v>
      </c>
      <c r="B27" s="88" t="s">
        <v>21</v>
      </c>
      <c r="C27" s="97">
        <v>20</v>
      </c>
      <c r="D27" s="129">
        <v>550.76557624</v>
      </c>
      <c r="E27" s="19">
        <v>0.11631484721621929</v>
      </c>
      <c r="F27" s="97">
        <v>20</v>
      </c>
      <c r="G27" s="129">
        <v>549.61808115</v>
      </c>
      <c r="H27" s="19">
        <v>0.11607251050921975</v>
      </c>
      <c r="I27" s="92">
        <v>1.1474950900000067</v>
      </c>
      <c r="J27" s="93">
        <v>0.20878044761537531</v>
      </c>
      <c r="K27" s="99">
        <v>522.87273338</v>
      </c>
      <c r="L27" s="100">
        <v>0.1213694343206814</v>
      </c>
      <c r="M27" s="92">
        <v>27.892842859999973</v>
      </c>
      <c r="N27" s="104">
        <v>5.334537656934719</v>
      </c>
      <c r="O27" s="1"/>
      <c r="P27" s="60"/>
    </row>
    <row r="28" spans="1:16" ht="21.75">
      <c r="A28" s="11">
        <v>21</v>
      </c>
      <c r="B28" s="88" t="s">
        <v>22</v>
      </c>
      <c r="C28" s="97">
        <v>9</v>
      </c>
      <c r="D28" s="129">
        <v>441.00915933</v>
      </c>
      <c r="E28" s="19">
        <v>0.09313565553354357</v>
      </c>
      <c r="F28" s="97">
        <v>9</v>
      </c>
      <c r="G28" s="129">
        <v>437.64110881</v>
      </c>
      <c r="H28" s="19">
        <v>0.09242436510699811</v>
      </c>
      <c r="I28" s="92">
        <v>3.368050519999997</v>
      </c>
      <c r="J28" s="93">
        <v>0.7695918989781697</v>
      </c>
      <c r="K28" s="99">
        <v>414.55363146</v>
      </c>
      <c r="L28" s="100">
        <v>0.09622635975037241</v>
      </c>
      <c r="M28" s="92">
        <v>26.45552786999997</v>
      </c>
      <c r="N28" s="105">
        <v>6.381690054632327</v>
      </c>
      <c r="O28" s="1"/>
      <c r="P28" s="60"/>
    </row>
    <row r="29" spans="1:16" ht="22.5" thickBot="1">
      <c r="A29" s="11">
        <v>22</v>
      </c>
      <c r="B29" s="106" t="s">
        <v>31</v>
      </c>
      <c r="C29" s="97">
        <v>11</v>
      </c>
      <c r="D29" s="129">
        <v>290.99996374</v>
      </c>
      <c r="E29" s="19">
        <v>0.06145557707766783</v>
      </c>
      <c r="F29" s="97">
        <v>11</v>
      </c>
      <c r="G29" s="129">
        <v>287.73736624</v>
      </c>
      <c r="H29" s="19">
        <v>0.06076655701884129</v>
      </c>
      <c r="I29" s="92">
        <v>3.2625975000000267</v>
      </c>
      <c r="J29" s="93">
        <v>1.1338803654992498</v>
      </c>
      <c r="K29" s="109">
        <v>126.32169589</v>
      </c>
      <c r="L29" s="110">
        <v>0.029321844100553135</v>
      </c>
      <c r="M29" s="92">
        <v>164.67826785</v>
      </c>
      <c r="N29" s="105">
        <v>130.36419966479917</v>
      </c>
      <c r="O29" s="1"/>
      <c r="P29" s="60"/>
    </row>
    <row r="30" spans="1:16" ht="22.5" customHeight="1" thickBot="1">
      <c r="A30" s="147" t="s">
        <v>25</v>
      </c>
      <c r="B30" s="148"/>
      <c r="C30" s="111">
        <v>2788</v>
      </c>
      <c r="D30" s="112">
        <v>473512.70230890997</v>
      </c>
      <c r="E30" s="112">
        <v>100.00000000000003</v>
      </c>
      <c r="F30" s="111">
        <v>2737</v>
      </c>
      <c r="G30" s="112">
        <v>465720.95635605016</v>
      </c>
      <c r="H30" s="112">
        <v>98.35448005621254</v>
      </c>
      <c r="I30" s="113">
        <v>7791.745952859998</v>
      </c>
      <c r="J30" s="113">
        <v>1.6730503204805138</v>
      </c>
      <c r="K30" s="115">
        <v>430810.8843932399</v>
      </c>
      <c r="L30" s="116">
        <v>100.00000000000003</v>
      </c>
      <c r="M30" s="113">
        <v>42701.81791567005</v>
      </c>
      <c r="N30" s="117">
        <v>9.911963569771894</v>
      </c>
      <c r="O30" s="1"/>
      <c r="P30" s="60"/>
    </row>
    <row r="31" spans="1:16" ht="22.5" customHeight="1">
      <c r="A31" s="14"/>
      <c r="B31" s="14"/>
      <c r="C31" s="119"/>
      <c r="D31" s="119"/>
      <c r="E31" s="119"/>
      <c r="F31" s="119"/>
      <c r="G31" s="120"/>
      <c r="H31" s="120"/>
      <c r="I31" s="121"/>
      <c r="J31" s="121"/>
      <c r="K31" s="120"/>
      <c r="L31" s="120"/>
      <c r="M31" s="122"/>
      <c r="N31" s="122"/>
      <c r="O31" s="1"/>
      <c r="P31" s="1"/>
    </row>
    <row r="32" spans="1:16" ht="21.75">
      <c r="A32" s="1"/>
      <c r="B32" s="57" t="s">
        <v>91</v>
      </c>
      <c r="C32" s="1"/>
      <c r="D32" s="1"/>
      <c r="E32" s="1"/>
      <c r="F32" s="1"/>
      <c r="G32" s="1"/>
      <c r="H32" s="1"/>
      <c r="I32" s="1"/>
      <c r="J32" s="1"/>
      <c r="K32" s="1"/>
      <c r="L32" s="2" t="s">
        <v>26</v>
      </c>
      <c r="M32" s="1"/>
      <c r="N32" s="1"/>
      <c r="O32" s="1"/>
      <c r="P32" s="1"/>
    </row>
    <row r="33" spans="2:12" ht="21.75">
      <c r="B33" s="57"/>
      <c r="C33" s="1"/>
      <c r="D33" s="1"/>
      <c r="E33" s="1"/>
      <c r="F33" s="1"/>
      <c r="G33" s="1"/>
      <c r="H33" s="1"/>
      <c r="I33" s="1"/>
      <c r="J33" s="1"/>
      <c r="K33" s="1"/>
      <c r="L33" s="2" t="s">
        <v>27</v>
      </c>
    </row>
    <row r="34" spans="2:12" ht="21.75">
      <c r="B34" s="124" t="s">
        <v>76</v>
      </c>
      <c r="C34" s="1"/>
      <c r="D34" s="1"/>
      <c r="E34" s="1"/>
      <c r="F34" s="1"/>
      <c r="G34" s="1"/>
      <c r="H34" s="2"/>
      <c r="I34" s="1"/>
      <c r="J34" s="1"/>
      <c r="K34" s="1"/>
      <c r="L34" s="1"/>
    </row>
    <row r="35" spans="2:12" ht="21.75">
      <c r="B35" s="124"/>
      <c r="C35" s="1"/>
      <c r="D35" s="1"/>
      <c r="E35" s="1"/>
      <c r="F35" s="1"/>
      <c r="G35" s="1"/>
      <c r="H35" s="2"/>
      <c r="I35" s="1"/>
      <c r="J35" s="1"/>
      <c r="K35" s="1"/>
      <c r="L35" s="1"/>
    </row>
    <row r="36" spans="2:12" ht="21.75">
      <c r="B36" s="124"/>
      <c r="C36" s="1"/>
      <c r="D36" s="124"/>
      <c r="E36" s="1"/>
      <c r="F36" s="1"/>
      <c r="G36" s="1"/>
      <c r="H36" s="1"/>
      <c r="I36" s="1"/>
      <c r="J36" s="1"/>
      <c r="K36" s="1"/>
      <c r="L36" s="1"/>
    </row>
    <row r="37" spans="2:12" ht="21.75">
      <c r="B37" s="18"/>
      <c r="C37" s="1"/>
      <c r="D37" s="124"/>
      <c r="E37" s="1"/>
      <c r="F37" s="15"/>
      <c r="G37" s="1"/>
      <c r="H37" s="1"/>
      <c r="I37" s="1"/>
      <c r="J37" s="1"/>
      <c r="K37" s="1"/>
      <c r="L37" s="1"/>
    </row>
    <row r="38" spans="2:12" ht="21.75">
      <c r="B38" s="124"/>
      <c r="C38" s="1"/>
      <c r="D38" s="124"/>
      <c r="E38" s="1"/>
      <c r="F38" s="1"/>
      <c r="G38" s="1"/>
      <c r="H38" s="1"/>
      <c r="I38" s="1"/>
      <c r="J38" s="1"/>
      <c r="K38" s="1"/>
      <c r="L38" s="1"/>
    </row>
    <row r="39" spans="2:12" ht="21.75">
      <c r="B39" s="124"/>
      <c r="C39" s="1"/>
      <c r="D39" s="124"/>
      <c r="E39" s="1"/>
      <c r="F39" s="1"/>
      <c r="G39" s="1"/>
      <c r="H39" s="1"/>
      <c r="I39" s="1"/>
      <c r="J39" s="1"/>
      <c r="K39" s="1"/>
      <c r="L39" s="1"/>
    </row>
    <row r="40" spans="2:12" ht="21.75">
      <c r="B40" s="124"/>
      <c r="C40" s="1"/>
      <c r="D40" s="124"/>
      <c r="E40" s="1"/>
      <c r="F40" s="1"/>
      <c r="G40" s="1"/>
      <c r="H40" s="1"/>
      <c r="I40" s="1"/>
      <c r="J40" s="1"/>
      <c r="K40" s="1"/>
      <c r="L40" s="1"/>
    </row>
    <row r="41" spans="2:12" ht="21.75">
      <c r="B41" s="1"/>
      <c r="C41" s="124"/>
      <c r="D41" s="1"/>
      <c r="E41" s="1"/>
      <c r="F41" s="1"/>
      <c r="G41" s="1"/>
      <c r="H41" s="1"/>
      <c r="I41" s="1"/>
      <c r="J41" s="1"/>
      <c r="K41" s="1"/>
      <c r="L41" s="1"/>
    </row>
    <row r="57" ht="17.25" customHeight="1" hidden="1">
      <c r="A57" s="1">
        <v>100</v>
      </c>
    </row>
    <row r="58" ht="21.75">
      <c r="A58" s="1"/>
    </row>
  </sheetData>
  <sheetProtection/>
  <mergeCells count="12">
    <mergeCell ref="C5:E5"/>
    <mergeCell ref="F5:H5"/>
    <mergeCell ref="I5:J5"/>
    <mergeCell ref="K5:L5"/>
    <mergeCell ref="M5:N5"/>
    <mergeCell ref="A30:B30"/>
    <mergeCell ref="A1:J1"/>
    <mergeCell ref="A2:J2"/>
    <mergeCell ref="A4:A7"/>
    <mergeCell ref="B4:B7"/>
    <mergeCell ref="F4:J4"/>
    <mergeCell ref="K4:N4"/>
  </mergeCells>
  <conditionalFormatting sqref="J8 J10 J12 J14:J15 J18:J22 J25:J29">
    <cfRule type="cellIs" priority="8" dxfId="0" operator="greaterThanOrEqual" stopIfTrue="1">
      <formula>100</formula>
    </cfRule>
  </conditionalFormatting>
  <conditionalFormatting sqref="J9">
    <cfRule type="cellIs" priority="7" dxfId="0" operator="greaterThanOrEqual" stopIfTrue="1">
      <formula>100</formula>
    </cfRule>
  </conditionalFormatting>
  <conditionalFormatting sqref="J11">
    <cfRule type="cellIs" priority="6" dxfId="0" operator="greaterThanOrEqual" stopIfTrue="1">
      <formula>100</formula>
    </cfRule>
  </conditionalFormatting>
  <conditionalFormatting sqref="J13">
    <cfRule type="cellIs" priority="5" dxfId="0" operator="greaterThanOrEqual" stopIfTrue="1">
      <formula>100</formula>
    </cfRule>
  </conditionalFormatting>
  <conditionalFormatting sqref="J16">
    <cfRule type="cellIs" priority="4" dxfId="0" operator="greaterThanOrEqual" stopIfTrue="1">
      <formula>100</formula>
    </cfRule>
  </conditionalFormatting>
  <conditionalFormatting sqref="J17">
    <cfRule type="cellIs" priority="3" dxfId="0" operator="greaterThanOrEqual" stopIfTrue="1">
      <formula>100</formula>
    </cfRule>
  </conditionalFormatting>
  <conditionalFormatting sqref="J23">
    <cfRule type="cellIs" priority="2" dxfId="0" operator="greaterThanOrEqual" stopIfTrue="1">
      <formula>100</formula>
    </cfRule>
  </conditionalFormatting>
  <conditionalFormatting sqref="J24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zoomScalePageLayoutView="0" workbookViewId="0" topLeftCell="A1">
      <selection activeCell="A1" sqref="A1:J1"/>
    </sheetView>
  </sheetViews>
  <sheetFormatPr defaultColWidth="9.140625" defaultRowHeight="21.75"/>
  <cols>
    <col min="1" max="1" width="6.57421875" style="0" customWidth="1"/>
    <col min="2" max="2" width="50.57421875" style="0" bestFit="1" customWidth="1"/>
    <col min="3" max="3" width="10.57421875" style="0" customWidth="1"/>
    <col min="4" max="4" width="10.57421875" style="0" bestFit="1" customWidth="1"/>
    <col min="5" max="5" width="10.421875" style="0" customWidth="1"/>
    <col min="6" max="6" width="10.7109375" style="0" customWidth="1"/>
    <col min="7" max="7" width="11.7109375" style="0" customWidth="1"/>
    <col min="8" max="8" width="10.00390625" style="0" customWidth="1"/>
    <col min="9" max="9" width="15.00390625" style="0" customWidth="1"/>
    <col min="10" max="10" width="10.28125" style="0" customWidth="1"/>
    <col min="11" max="11" width="10.57421875" style="0" bestFit="1" customWidth="1"/>
    <col min="12" max="12" width="10.7109375" style="0" customWidth="1"/>
    <col min="13" max="13" width="12.421875" style="0" customWidth="1"/>
    <col min="14" max="14" width="14.57421875" style="0" customWidth="1"/>
  </cols>
  <sheetData>
    <row r="1" spans="1:16" ht="23.25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"/>
      <c r="L1" s="1"/>
      <c r="M1" s="1"/>
      <c r="N1" s="1"/>
      <c r="O1" s="1"/>
      <c r="P1" s="1"/>
    </row>
    <row r="2" spans="1:16" ht="23.25">
      <c r="A2" s="149" t="s">
        <v>92</v>
      </c>
      <c r="B2" s="149"/>
      <c r="C2" s="149"/>
      <c r="D2" s="149"/>
      <c r="E2" s="149"/>
      <c r="F2" s="149"/>
      <c r="G2" s="149"/>
      <c r="H2" s="149"/>
      <c r="I2" s="149"/>
      <c r="J2" s="149"/>
      <c r="K2" s="1"/>
      <c r="L2" s="1"/>
      <c r="M2" s="1"/>
      <c r="N2" s="1"/>
      <c r="O2" s="1"/>
      <c r="P2" s="1"/>
    </row>
    <row r="3" spans="1:16" ht="22.5" thickBot="1">
      <c r="A3" s="30"/>
      <c r="B3" s="30"/>
      <c r="C3" s="30"/>
      <c r="D3" s="30"/>
      <c r="E3" s="30"/>
      <c r="F3" s="30"/>
      <c r="G3" s="30"/>
      <c r="H3" s="30"/>
      <c r="I3" s="30"/>
      <c r="J3" s="30"/>
      <c r="K3" s="1"/>
      <c r="L3" s="1"/>
      <c r="M3" s="1"/>
      <c r="N3" s="1"/>
      <c r="O3" s="1"/>
      <c r="P3" s="1"/>
    </row>
    <row r="4" spans="1:16" ht="29.25" customHeight="1" thickBot="1">
      <c r="A4" s="150" t="s">
        <v>2</v>
      </c>
      <c r="B4" s="153" t="s">
        <v>3</v>
      </c>
      <c r="C4" s="39"/>
      <c r="D4" s="40"/>
      <c r="E4" s="40"/>
      <c r="F4" s="156" t="s">
        <v>33</v>
      </c>
      <c r="G4" s="157"/>
      <c r="H4" s="157"/>
      <c r="I4" s="157"/>
      <c r="J4" s="158"/>
      <c r="K4" s="156" t="s">
        <v>34</v>
      </c>
      <c r="L4" s="157"/>
      <c r="M4" s="157"/>
      <c r="N4" s="158"/>
      <c r="O4" s="1"/>
      <c r="P4" s="1"/>
    </row>
    <row r="5" spans="1:16" ht="22.5" customHeight="1" thickBot="1">
      <c r="A5" s="151"/>
      <c r="B5" s="154"/>
      <c r="C5" s="159" t="s">
        <v>93</v>
      </c>
      <c r="D5" s="160"/>
      <c r="E5" s="161"/>
      <c r="F5" s="159" t="s">
        <v>90</v>
      </c>
      <c r="G5" s="160"/>
      <c r="H5" s="161"/>
      <c r="I5" s="147" t="s">
        <v>1</v>
      </c>
      <c r="J5" s="148"/>
      <c r="K5" s="159" t="s">
        <v>60</v>
      </c>
      <c r="L5" s="161"/>
      <c r="M5" s="147" t="s">
        <v>1</v>
      </c>
      <c r="N5" s="148"/>
      <c r="O5" s="1"/>
      <c r="P5" s="1"/>
    </row>
    <row r="6" spans="1:16" ht="21.75" customHeight="1">
      <c r="A6" s="151"/>
      <c r="B6" s="154"/>
      <c r="C6" s="45" t="s">
        <v>4</v>
      </c>
      <c r="D6" s="4" t="s">
        <v>5</v>
      </c>
      <c r="E6" s="5" t="s">
        <v>6</v>
      </c>
      <c r="F6" s="45" t="s">
        <v>4</v>
      </c>
      <c r="G6" s="4" t="s">
        <v>5</v>
      </c>
      <c r="H6" s="5" t="s">
        <v>6</v>
      </c>
      <c r="I6" s="3" t="s">
        <v>5</v>
      </c>
      <c r="J6" s="6" t="s">
        <v>7</v>
      </c>
      <c r="K6" s="3" t="s">
        <v>5</v>
      </c>
      <c r="L6" s="6" t="s">
        <v>6</v>
      </c>
      <c r="M6" s="3" t="s">
        <v>5</v>
      </c>
      <c r="N6" s="6" t="s">
        <v>7</v>
      </c>
      <c r="O6" s="1"/>
      <c r="P6" s="1"/>
    </row>
    <row r="7" spans="1:16" ht="22.5" customHeight="1" thickBot="1">
      <c r="A7" s="152"/>
      <c r="B7" s="155"/>
      <c r="C7" s="46" t="s">
        <v>8</v>
      </c>
      <c r="D7" s="8" t="s">
        <v>9</v>
      </c>
      <c r="E7" s="9"/>
      <c r="F7" s="46" t="s">
        <v>8</v>
      </c>
      <c r="G7" s="8" t="s">
        <v>9</v>
      </c>
      <c r="H7" s="9"/>
      <c r="I7" s="7" t="s">
        <v>9</v>
      </c>
      <c r="J7" s="10"/>
      <c r="K7" s="7" t="s">
        <v>9</v>
      </c>
      <c r="L7" s="10"/>
      <c r="M7" s="7" t="s">
        <v>9</v>
      </c>
      <c r="N7" s="10"/>
      <c r="O7" s="1"/>
      <c r="P7" s="1"/>
    </row>
    <row r="8" spans="1:16" ht="21.75">
      <c r="A8" s="11">
        <v>1</v>
      </c>
      <c r="B8" s="88" t="s">
        <v>16</v>
      </c>
      <c r="C8" s="89">
        <v>129</v>
      </c>
      <c r="D8" s="128">
        <v>106738.82495306</v>
      </c>
      <c r="E8" s="19">
        <v>22.26410669172173</v>
      </c>
      <c r="F8" s="89">
        <v>114</v>
      </c>
      <c r="G8" s="128">
        <v>103623.99425754</v>
      </c>
      <c r="H8" s="19">
        <v>21.884100205180523</v>
      </c>
      <c r="I8" s="92">
        <v>3114.830695519995</v>
      </c>
      <c r="J8" s="93">
        <v>3.00589715522701</v>
      </c>
      <c r="K8" s="94">
        <v>81554.57323707</v>
      </c>
      <c r="L8" s="95">
        <v>18.930481144164357</v>
      </c>
      <c r="M8" s="92">
        <v>25184.25171599</v>
      </c>
      <c r="N8" s="93">
        <v>30.880244621944385</v>
      </c>
      <c r="O8" s="1"/>
      <c r="P8" s="60"/>
    </row>
    <row r="9" spans="1:16" ht="21.75">
      <c r="A9" s="11">
        <v>2</v>
      </c>
      <c r="B9" s="88" t="s">
        <v>10</v>
      </c>
      <c r="C9" s="97">
        <v>595</v>
      </c>
      <c r="D9" s="129">
        <v>74952.39763007</v>
      </c>
      <c r="E9" s="19">
        <v>15.633938057404007</v>
      </c>
      <c r="F9" s="97">
        <v>592</v>
      </c>
      <c r="G9" s="129">
        <v>73561.60265891</v>
      </c>
      <c r="H9" s="19">
        <v>15.535296582375507</v>
      </c>
      <c r="I9" s="92">
        <v>1390.7949711600086</v>
      </c>
      <c r="J9" s="93">
        <v>1.8906534399594832</v>
      </c>
      <c r="K9" s="99">
        <v>83006.06323777</v>
      </c>
      <c r="L9" s="100">
        <v>19.267401601209983</v>
      </c>
      <c r="M9" s="92">
        <v>-8053.665607699993</v>
      </c>
      <c r="N9" s="93">
        <v>-9.702502797452704</v>
      </c>
      <c r="O9" s="1"/>
      <c r="P9" s="60"/>
    </row>
    <row r="10" spans="1:16" ht="21.75">
      <c r="A10" s="11">
        <v>3</v>
      </c>
      <c r="B10" s="88" t="s">
        <v>40</v>
      </c>
      <c r="C10" s="97">
        <v>168</v>
      </c>
      <c r="D10" s="129">
        <v>62166.13652326</v>
      </c>
      <c r="E10" s="19">
        <v>12.966917115441982</v>
      </c>
      <c r="F10" s="97">
        <v>169</v>
      </c>
      <c r="G10" s="129">
        <v>61121.57527937</v>
      </c>
      <c r="H10" s="19">
        <v>12.908117349615583</v>
      </c>
      <c r="I10" s="92">
        <v>1044.5612438899989</v>
      </c>
      <c r="J10" s="93">
        <v>1.7089894020492684</v>
      </c>
      <c r="K10" s="99">
        <v>48665.05175656</v>
      </c>
      <c r="L10" s="100">
        <v>11.296151866056157</v>
      </c>
      <c r="M10" s="92">
        <v>13501.084766699998</v>
      </c>
      <c r="N10" s="93">
        <v>27.742875594250375</v>
      </c>
      <c r="O10" s="1"/>
      <c r="P10" s="60"/>
    </row>
    <row r="11" spans="1:16" ht="21.75">
      <c r="A11" s="11">
        <v>4</v>
      </c>
      <c r="B11" s="88" t="s">
        <v>13</v>
      </c>
      <c r="C11" s="97">
        <v>58</v>
      </c>
      <c r="D11" s="129">
        <v>38865.94309585</v>
      </c>
      <c r="E11" s="19">
        <v>8.106848694848622</v>
      </c>
      <c r="F11" s="97">
        <v>55</v>
      </c>
      <c r="G11" s="129">
        <v>37916.99905807</v>
      </c>
      <c r="H11" s="19">
        <v>8.007599135816578</v>
      </c>
      <c r="I11" s="92">
        <v>948.9440377799983</v>
      </c>
      <c r="J11" s="93">
        <v>2.502687610711722</v>
      </c>
      <c r="K11" s="99">
        <v>34345.90806119</v>
      </c>
      <c r="L11" s="100">
        <v>7.97238633131641</v>
      </c>
      <c r="M11" s="92">
        <v>4520.035034660003</v>
      </c>
      <c r="N11" s="93">
        <v>13.16033055992346</v>
      </c>
      <c r="O11" s="1"/>
      <c r="P11" s="60"/>
    </row>
    <row r="12" spans="1:16" ht="21.75">
      <c r="A12" s="11">
        <v>5</v>
      </c>
      <c r="B12" s="88" t="s">
        <v>12</v>
      </c>
      <c r="C12" s="97">
        <v>296</v>
      </c>
      <c r="D12" s="129">
        <v>38274.84607058</v>
      </c>
      <c r="E12" s="19">
        <v>7.983554783363667</v>
      </c>
      <c r="F12" s="97">
        <v>286</v>
      </c>
      <c r="G12" s="129">
        <v>38577.63914271</v>
      </c>
      <c r="H12" s="19">
        <v>8.147118114171041</v>
      </c>
      <c r="I12" s="92">
        <v>-302.7930721299999</v>
      </c>
      <c r="J12" s="93">
        <v>-0.7848926965434032</v>
      </c>
      <c r="K12" s="99">
        <v>26688.0232788</v>
      </c>
      <c r="L12" s="100">
        <v>6.194834960214105</v>
      </c>
      <c r="M12" s="92">
        <v>11586.822791780003</v>
      </c>
      <c r="N12" s="93">
        <v>43.41581491718855</v>
      </c>
      <c r="O12" s="1"/>
      <c r="P12" s="60"/>
    </row>
    <row r="13" spans="1:16" ht="21.75">
      <c r="A13" s="11">
        <v>6</v>
      </c>
      <c r="B13" s="103" t="s">
        <v>35</v>
      </c>
      <c r="C13" s="97">
        <v>68</v>
      </c>
      <c r="D13" s="129">
        <v>37018.95538312</v>
      </c>
      <c r="E13" s="19">
        <v>7.7215949550533445</v>
      </c>
      <c r="F13" s="97">
        <v>68</v>
      </c>
      <c r="G13" s="129">
        <v>40752.78183565</v>
      </c>
      <c r="H13" s="19">
        <v>8.606481227839105</v>
      </c>
      <c r="I13" s="92">
        <v>-3733.8264525299965</v>
      </c>
      <c r="J13" s="93">
        <v>-9.162138838982752</v>
      </c>
      <c r="K13" s="99">
        <v>32376.68845312</v>
      </c>
      <c r="L13" s="100">
        <v>7.515290264478759</v>
      </c>
      <c r="M13" s="92">
        <v>4642.266930000002</v>
      </c>
      <c r="N13" s="93">
        <v>14.338300647151721</v>
      </c>
      <c r="O13" s="1"/>
      <c r="P13" s="60"/>
    </row>
    <row r="14" spans="1:16" ht="21.75">
      <c r="A14" s="11">
        <v>7</v>
      </c>
      <c r="B14" s="88" t="s">
        <v>14</v>
      </c>
      <c r="C14" s="97">
        <v>48</v>
      </c>
      <c r="D14" s="129">
        <v>31458.43924992</v>
      </c>
      <c r="E14" s="19">
        <v>6.561755276238746</v>
      </c>
      <c r="F14" s="97">
        <v>47</v>
      </c>
      <c r="G14" s="129">
        <v>29407.92515371</v>
      </c>
      <c r="H14" s="19">
        <v>6.210588440460647</v>
      </c>
      <c r="I14" s="92">
        <v>2050.5140962100013</v>
      </c>
      <c r="J14" s="93">
        <v>6.972658171198167</v>
      </c>
      <c r="K14" s="99">
        <v>30610.51158976</v>
      </c>
      <c r="L14" s="100">
        <v>7.1053245632064925</v>
      </c>
      <c r="M14" s="92">
        <v>847.9276601599995</v>
      </c>
      <c r="N14" s="93">
        <v>2.770053867520636</v>
      </c>
      <c r="O14" s="1"/>
      <c r="P14" s="60"/>
    </row>
    <row r="15" spans="1:16" ht="21.75">
      <c r="A15" s="11">
        <v>8</v>
      </c>
      <c r="B15" s="103" t="s">
        <v>11</v>
      </c>
      <c r="C15" s="97">
        <v>318</v>
      </c>
      <c r="D15" s="129">
        <v>29645.55174142</v>
      </c>
      <c r="E15" s="19">
        <v>6.18361432399308</v>
      </c>
      <c r="F15" s="97">
        <v>322</v>
      </c>
      <c r="G15" s="129">
        <v>29932.27862431</v>
      </c>
      <c r="H15" s="19">
        <v>6.321325379098869</v>
      </c>
      <c r="I15" s="92">
        <v>-286.72688289000143</v>
      </c>
      <c r="J15" s="93">
        <v>-0.9579186619528905</v>
      </c>
      <c r="K15" s="99">
        <v>31813.59873363</v>
      </c>
      <c r="L15" s="100">
        <v>7.384585646770907</v>
      </c>
      <c r="M15" s="92">
        <v>-2168.0469922099983</v>
      </c>
      <c r="N15" s="93">
        <v>-6.814843584225405</v>
      </c>
      <c r="O15" s="1"/>
      <c r="P15" s="60"/>
    </row>
    <row r="16" spans="1:16" ht="21.75">
      <c r="A16" s="11">
        <v>9</v>
      </c>
      <c r="B16" s="88" t="s">
        <v>15</v>
      </c>
      <c r="C16" s="97">
        <v>40</v>
      </c>
      <c r="D16" s="129">
        <v>15905.17990111</v>
      </c>
      <c r="E16" s="19">
        <v>3.317580294003314</v>
      </c>
      <c r="F16" s="97">
        <v>38</v>
      </c>
      <c r="G16" s="129">
        <v>13083.07556697</v>
      </c>
      <c r="H16" s="19">
        <v>2.7629830209781505</v>
      </c>
      <c r="I16" s="92">
        <v>2822.10433414</v>
      </c>
      <c r="J16" s="93">
        <v>21.570649192494045</v>
      </c>
      <c r="K16" s="99">
        <v>18570.14292362</v>
      </c>
      <c r="L16" s="100">
        <v>4.31050922721566</v>
      </c>
      <c r="M16" s="92">
        <v>-2664.963022509999</v>
      </c>
      <c r="N16" s="104">
        <v>-14.350794355601549</v>
      </c>
      <c r="O16" s="1"/>
      <c r="P16" s="60"/>
    </row>
    <row r="17" spans="1:16" ht="21.75">
      <c r="A17" s="11">
        <v>10</v>
      </c>
      <c r="B17" s="88" t="s">
        <v>30</v>
      </c>
      <c r="C17" s="97">
        <v>122</v>
      </c>
      <c r="D17" s="129">
        <v>13221.15018249</v>
      </c>
      <c r="E17" s="19">
        <v>2.757732234542412</v>
      </c>
      <c r="F17" s="97">
        <v>121</v>
      </c>
      <c r="G17" s="129">
        <v>13348.26879971</v>
      </c>
      <c r="H17" s="19">
        <v>2.818988537080862</v>
      </c>
      <c r="I17" s="92">
        <v>-127.11861721999958</v>
      </c>
      <c r="J17" s="93">
        <v>-0.9523228751788494</v>
      </c>
      <c r="K17" s="99">
        <v>11540.16979556</v>
      </c>
      <c r="L17" s="100">
        <v>2.678708968045999</v>
      </c>
      <c r="M17" s="92">
        <v>1680.9803869300013</v>
      </c>
      <c r="N17" s="93">
        <v>14.566340155382695</v>
      </c>
      <c r="O17" s="1"/>
      <c r="P17" s="60"/>
    </row>
    <row r="18" spans="1:16" ht="21.75">
      <c r="A18" s="11">
        <v>11</v>
      </c>
      <c r="B18" s="88" t="s">
        <v>17</v>
      </c>
      <c r="C18" s="97">
        <v>179</v>
      </c>
      <c r="D18" s="129">
        <v>10070.77156404</v>
      </c>
      <c r="E18" s="19">
        <v>2.1006108383556454</v>
      </c>
      <c r="F18" s="97">
        <v>179</v>
      </c>
      <c r="G18" s="129">
        <v>10253.06197955</v>
      </c>
      <c r="H18" s="19">
        <v>2.1653193102433637</v>
      </c>
      <c r="I18" s="92">
        <v>-182.29041551000046</v>
      </c>
      <c r="J18" s="93">
        <v>-1.7779119630173252</v>
      </c>
      <c r="K18" s="99">
        <v>9554.70935037</v>
      </c>
      <c r="L18" s="100">
        <v>2.217843071404054</v>
      </c>
      <c r="M18" s="92">
        <v>516.0622136700003</v>
      </c>
      <c r="N18" s="93">
        <v>5.401129377630061</v>
      </c>
      <c r="O18" s="1"/>
      <c r="P18" s="60"/>
    </row>
    <row r="19" spans="1:16" ht="21.75">
      <c r="A19" s="11">
        <v>12</v>
      </c>
      <c r="B19" s="88" t="s">
        <v>19</v>
      </c>
      <c r="C19" s="97">
        <v>169</v>
      </c>
      <c r="D19" s="129">
        <v>8670.28487979</v>
      </c>
      <c r="E19" s="19">
        <v>1.808490469106783</v>
      </c>
      <c r="F19" s="97">
        <v>174</v>
      </c>
      <c r="G19" s="129">
        <v>9415.26281798</v>
      </c>
      <c r="H19" s="19">
        <v>1.9883865357930093</v>
      </c>
      <c r="I19" s="92">
        <v>-744.9779381899989</v>
      </c>
      <c r="J19" s="93">
        <v>-7.9124497381776795</v>
      </c>
      <c r="K19" s="99">
        <v>11096.23916373</v>
      </c>
      <c r="L19" s="100">
        <v>2.5756636068650165</v>
      </c>
      <c r="M19" s="92">
        <v>-2425.95428394</v>
      </c>
      <c r="N19" s="93">
        <v>-21.862851441321276</v>
      </c>
      <c r="O19" s="1"/>
      <c r="P19" s="60"/>
    </row>
    <row r="20" spans="1:16" ht="21.75">
      <c r="A20" s="11">
        <v>13</v>
      </c>
      <c r="B20" s="88" t="s">
        <v>77</v>
      </c>
      <c r="C20" s="97">
        <v>92</v>
      </c>
      <c r="D20" s="129">
        <v>3396.9420757</v>
      </c>
      <c r="E20" s="19">
        <v>0.7085508092509247</v>
      </c>
      <c r="F20" s="97">
        <v>91</v>
      </c>
      <c r="G20" s="129">
        <v>3617.46481537</v>
      </c>
      <c r="H20" s="19">
        <v>0.763963627106679</v>
      </c>
      <c r="I20" s="92">
        <v>-220.5227396700002</v>
      </c>
      <c r="J20" s="93">
        <v>-6.09605762392038</v>
      </c>
      <c r="K20" s="99">
        <v>4413.65194221</v>
      </c>
      <c r="L20" s="100">
        <v>1.0244987074609895</v>
      </c>
      <c r="M20" s="92">
        <v>-1016.7098665100002</v>
      </c>
      <c r="N20" s="104">
        <v>-23.03556963308969</v>
      </c>
      <c r="O20" s="1"/>
      <c r="P20" s="60"/>
    </row>
    <row r="21" spans="1:16" ht="21.75">
      <c r="A21" s="11">
        <v>14</v>
      </c>
      <c r="B21" s="88" t="s">
        <v>20</v>
      </c>
      <c r="C21" s="97">
        <v>2</v>
      </c>
      <c r="D21" s="129">
        <v>2209.96966176</v>
      </c>
      <c r="E21" s="19">
        <v>0.46096629184863686</v>
      </c>
      <c r="F21" s="97">
        <v>2</v>
      </c>
      <c r="G21" s="129">
        <v>2265.99202142</v>
      </c>
      <c r="H21" s="19">
        <v>0.4785493631682374</v>
      </c>
      <c r="I21" s="92">
        <v>-56.02235966000035</v>
      </c>
      <c r="J21" s="93">
        <v>-2.4723105434807993</v>
      </c>
      <c r="K21" s="99">
        <v>2171.17540668</v>
      </c>
      <c r="L21" s="100">
        <v>0.50397413002643</v>
      </c>
      <c r="M21" s="92">
        <v>38.79425507999986</v>
      </c>
      <c r="N21" s="104">
        <v>1.7867858562068528</v>
      </c>
      <c r="O21" s="1"/>
      <c r="P21" s="60"/>
    </row>
    <row r="22" spans="1:16" ht="21.75">
      <c r="A22" s="11">
        <v>15</v>
      </c>
      <c r="B22" s="88" t="s">
        <v>24</v>
      </c>
      <c r="C22" s="97">
        <v>369</v>
      </c>
      <c r="D22" s="129">
        <v>2055.4479002</v>
      </c>
      <c r="E22" s="19">
        <v>0.42873538629878144</v>
      </c>
      <c r="F22" s="97">
        <v>358</v>
      </c>
      <c r="G22" s="129">
        <v>2067.44826303</v>
      </c>
      <c r="H22" s="19">
        <v>0.4366193880225074</v>
      </c>
      <c r="I22" s="92">
        <v>-12.000362830000086</v>
      </c>
      <c r="J22" s="93">
        <v>-0.5804431987290776</v>
      </c>
      <c r="K22" s="99">
        <v>909.516511</v>
      </c>
      <c r="L22" s="100">
        <v>0.21111734729752146</v>
      </c>
      <c r="M22" s="92">
        <v>1145.9313891999998</v>
      </c>
      <c r="N22" s="104">
        <v>125.99346744569432</v>
      </c>
      <c r="O22" s="1"/>
      <c r="P22" s="60"/>
    </row>
    <row r="23" spans="1:16" ht="21.75">
      <c r="A23" s="11">
        <v>16</v>
      </c>
      <c r="B23" s="88" t="s">
        <v>23</v>
      </c>
      <c r="C23" s="97">
        <v>69</v>
      </c>
      <c r="D23" s="129">
        <v>1451.43253318</v>
      </c>
      <c r="E23" s="19">
        <v>0.3027469038446544</v>
      </c>
      <c r="F23" s="97">
        <v>66</v>
      </c>
      <c r="G23" s="129">
        <v>1460.31630623</v>
      </c>
      <c r="H23" s="19">
        <v>0.3084006615048142</v>
      </c>
      <c r="I23" s="92">
        <v>-8.883773049999945</v>
      </c>
      <c r="J23" s="93">
        <v>-0.6083458091990072</v>
      </c>
      <c r="K23" s="99">
        <v>996.6523750800001</v>
      </c>
      <c r="L23" s="100">
        <v>0.2313433599719049</v>
      </c>
      <c r="M23" s="92">
        <v>454.7801581</v>
      </c>
      <c r="N23" s="104">
        <v>45.630770514493115</v>
      </c>
      <c r="O23" s="1"/>
      <c r="P23" s="60"/>
    </row>
    <row r="24" spans="1:16" ht="21.75">
      <c r="A24" s="11">
        <v>17</v>
      </c>
      <c r="B24" s="88" t="s">
        <v>36</v>
      </c>
      <c r="C24" s="97">
        <v>53</v>
      </c>
      <c r="D24" s="129">
        <v>842.07751929</v>
      </c>
      <c r="E24" s="19">
        <v>0.17564465170398572</v>
      </c>
      <c r="F24" s="97">
        <v>52</v>
      </c>
      <c r="G24" s="129">
        <v>582.56844557</v>
      </c>
      <c r="H24" s="19">
        <v>0.12303121811290804</v>
      </c>
      <c r="I24" s="92">
        <v>259.50907372000006</v>
      </c>
      <c r="J24" s="93">
        <v>44.545679686803105</v>
      </c>
      <c r="K24" s="99">
        <v>191.08790486</v>
      </c>
      <c r="L24" s="100">
        <v>0.04435540321343805</v>
      </c>
      <c r="M24" s="92">
        <v>650.9896144300001</v>
      </c>
      <c r="N24" s="93">
        <v>340.67546813438855</v>
      </c>
      <c r="O24" s="1"/>
      <c r="P24" s="60"/>
    </row>
    <row r="25" spans="1:16" ht="21.75">
      <c r="A25" s="11">
        <v>18</v>
      </c>
      <c r="B25" s="88" t="s">
        <v>18</v>
      </c>
      <c r="C25" s="97">
        <v>2</v>
      </c>
      <c r="D25" s="129">
        <v>640.8516286</v>
      </c>
      <c r="E25" s="19">
        <v>0.13367197024127436</v>
      </c>
      <c r="F25" s="97">
        <v>2</v>
      </c>
      <c r="G25" s="129">
        <v>672.2080435</v>
      </c>
      <c r="H25" s="19">
        <v>0.14196198755011757</v>
      </c>
      <c r="I25" s="92">
        <v>-31.356414900000004</v>
      </c>
      <c r="J25" s="93">
        <v>-4.66468903536707</v>
      </c>
      <c r="K25" s="99">
        <v>556.9181015</v>
      </c>
      <c r="L25" s="100">
        <v>0.129272059197012</v>
      </c>
      <c r="M25" s="92">
        <v>83.93352709999999</v>
      </c>
      <c r="N25" s="104">
        <v>15.071071827964275</v>
      </c>
      <c r="O25" s="1"/>
      <c r="P25" s="60"/>
    </row>
    <row r="26" spans="1:16" ht="21.75">
      <c r="A26" s="11">
        <v>19</v>
      </c>
      <c r="B26" s="88" t="s">
        <v>32</v>
      </c>
      <c r="C26" s="97">
        <v>13</v>
      </c>
      <c r="D26" s="129">
        <v>573.8116274</v>
      </c>
      <c r="E26" s="19">
        <v>0.11968843856958562</v>
      </c>
      <c r="F26" s="97">
        <v>12</v>
      </c>
      <c r="G26" s="129">
        <v>569.46454</v>
      </c>
      <c r="H26" s="19">
        <v>0.12026383605407338</v>
      </c>
      <c r="I26" s="92">
        <v>4.347087399999964</v>
      </c>
      <c r="J26" s="93">
        <v>0.7633640191187258</v>
      </c>
      <c r="K26" s="99">
        <v>686.45451</v>
      </c>
      <c r="L26" s="100">
        <v>0.1593401037132133</v>
      </c>
      <c r="M26" s="92">
        <v>-112.64288260000001</v>
      </c>
      <c r="N26" s="104">
        <v>-16.40937322999014</v>
      </c>
      <c r="O26" s="1"/>
      <c r="P26" s="60"/>
    </row>
    <row r="27" spans="1:16" ht="21.75">
      <c r="A27" s="11">
        <v>20</v>
      </c>
      <c r="B27" s="88" t="s">
        <v>21</v>
      </c>
      <c r="C27" s="97">
        <v>20</v>
      </c>
      <c r="D27" s="129">
        <v>544.36935542</v>
      </c>
      <c r="E27" s="19">
        <v>0.11354722533346769</v>
      </c>
      <c r="F27" s="97">
        <v>20</v>
      </c>
      <c r="G27" s="129">
        <v>550.76557624</v>
      </c>
      <c r="H27" s="19">
        <v>0.11631484721621929</v>
      </c>
      <c r="I27" s="92">
        <v>-6.3962208199999395</v>
      </c>
      <c r="J27" s="93">
        <v>-1.1613327150302402</v>
      </c>
      <c r="K27" s="99">
        <v>522.87273338</v>
      </c>
      <c r="L27" s="100">
        <v>0.1213694343206814</v>
      </c>
      <c r="M27" s="92">
        <v>21.496622040000034</v>
      </c>
      <c r="N27" s="104">
        <v>4.111253210898888</v>
      </c>
      <c r="O27" s="1"/>
      <c r="P27" s="60"/>
    </row>
    <row r="28" spans="1:16" ht="21.75">
      <c r="A28" s="11">
        <v>21</v>
      </c>
      <c r="B28" s="88" t="s">
        <v>22</v>
      </c>
      <c r="C28" s="97">
        <v>9</v>
      </c>
      <c r="D28" s="129">
        <v>437.12007179</v>
      </c>
      <c r="E28" s="19">
        <v>0.09117664467175325</v>
      </c>
      <c r="F28" s="97">
        <v>9</v>
      </c>
      <c r="G28" s="129">
        <v>441.00915933</v>
      </c>
      <c r="H28" s="19">
        <v>0.09313565553354357</v>
      </c>
      <c r="I28" s="92">
        <v>-3.8890875399999913</v>
      </c>
      <c r="J28" s="93">
        <v>-0.8818609449990698</v>
      </c>
      <c r="K28" s="99">
        <v>414.55363146</v>
      </c>
      <c r="L28" s="100">
        <v>0.09622635975037241</v>
      </c>
      <c r="M28" s="92">
        <v>22.566440329999978</v>
      </c>
      <c r="N28" s="105">
        <v>5.443551477410565</v>
      </c>
      <c r="O28" s="1"/>
      <c r="P28" s="60"/>
    </row>
    <row r="29" spans="1:16" ht="22.5" thickBot="1">
      <c r="A29" s="11">
        <v>22</v>
      </c>
      <c r="B29" s="106" t="s">
        <v>31</v>
      </c>
      <c r="C29" s="97">
        <v>11</v>
      </c>
      <c r="D29" s="129">
        <v>280.59531305</v>
      </c>
      <c r="E29" s="19">
        <v>0.05852794416361207</v>
      </c>
      <c r="F29" s="97">
        <v>11</v>
      </c>
      <c r="G29" s="129">
        <v>290.99996374</v>
      </c>
      <c r="H29" s="19">
        <v>0.06145557707766783</v>
      </c>
      <c r="I29" s="92">
        <v>-10.404650689999983</v>
      </c>
      <c r="J29" s="93">
        <v>-3.5754817822919853</v>
      </c>
      <c r="K29" s="109">
        <v>126.32169589</v>
      </c>
      <c r="L29" s="110">
        <v>0.029321844100553135</v>
      </c>
      <c r="M29" s="92">
        <v>154.27361716000001</v>
      </c>
      <c r="N29" s="105">
        <v>122.12756967286153</v>
      </c>
      <c r="O29" s="1"/>
      <c r="P29" s="60"/>
    </row>
    <row r="30" spans="1:16" ht="22.5" customHeight="1" thickBot="1">
      <c r="A30" s="147" t="s">
        <v>25</v>
      </c>
      <c r="B30" s="148"/>
      <c r="C30" s="111">
        <v>2830</v>
      </c>
      <c r="D30" s="112">
        <v>479421.0988611</v>
      </c>
      <c r="E30" s="112">
        <v>100.00000000000003</v>
      </c>
      <c r="F30" s="111">
        <v>2788</v>
      </c>
      <c r="G30" s="112">
        <v>473512.70230890997</v>
      </c>
      <c r="H30" s="112">
        <v>100.00000000000003</v>
      </c>
      <c r="I30" s="113">
        <v>5908.3965521900045</v>
      </c>
      <c r="J30" s="113">
        <v>1.2477799483266012</v>
      </c>
      <c r="K30" s="115">
        <v>430810.8843932399</v>
      </c>
      <c r="L30" s="116">
        <v>100.00000000000003</v>
      </c>
      <c r="M30" s="113">
        <v>48610.21446786006</v>
      </c>
      <c r="N30" s="117">
        <v>11.283423012007546</v>
      </c>
      <c r="O30" s="1"/>
      <c r="P30" s="60"/>
    </row>
    <row r="31" spans="1:16" ht="22.5" customHeight="1">
      <c r="A31" s="14"/>
      <c r="B31" s="14"/>
      <c r="C31" s="119"/>
      <c r="D31" s="119"/>
      <c r="E31" s="119"/>
      <c r="F31" s="119"/>
      <c r="G31" s="120"/>
      <c r="H31" s="120"/>
      <c r="I31" s="121"/>
      <c r="J31" s="121"/>
      <c r="K31" s="120"/>
      <c r="L31" s="120"/>
      <c r="M31" s="122"/>
      <c r="N31" s="122"/>
      <c r="O31" s="1"/>
      <c r="P31" s="1"/>
    </row>
    <row r="32" spans="1:16" ht="21.75">
      <c r="A32" s="1"/>
      <c r="B32" s="57" t="s">
        <v>94</v>
      </c>
      <c r="C32" s="1"/>
      <c r="D32" s="1"/>
      <c r="E32" s="1"/>
      <c r="F32" s="1"/>
      <c r="G32" s="1"/>
      <c r="H32" s="1"/>
      <c r="I32" s="1"/>
      <c r="J32" s="1"/>
      <c r="K32" s="1"/>
      <c r="L32" s="2" t="s">
        <v>26</v>
      </c>
      <c r="M32" s="1"/>
      <c r="N32" s="1"/>
      <c r="O32" s="1"/>
      <c r="P32" s="1"/>
    </row>
    <row r="33" spans="2:12" ht="21.75">
      <c r="B33" s="57"/>
      <c r="C33" s="1"/>
      <c r="D33" s="1"/>
      <c r="E33" s="1"/>
      <c r="F33" s="1"/>
      <c r="G33" s="1"/>
      <c r="H33" s="1"/>
      <c r="I33" s="1"/>
      <c r="J33" s="1"/>
      <c r="K33" s="1"/>
      <c r="L33" s="2" t="s">
        <v>27</v>
      </c>
    </row>
    <row r="34" spans="2:12" ht="21.75">
      <c r="B34" s="124" t="s">
        <v>76</v>
      </c>
      <c r="C34" s="1"/>
      <c r="D34" s="1"/>
      <c r="E34" s="1"/>
      <c r="F34" s="1"/>
      <c r="G34" s="1"/>
      <c r="H34" s="2"/>
      <c r="I34" s="1"/>
      <c r="J34" s="1"/>
      <c r="K34" s="1"/>
      <c r="L34" s="1"/>
    </row>
    <row r="35" spans="2:12" ht="21.75">
      <c r="B35" s="124"/>
      <c r="C35" s="1"/>
      <c r="D35" s="1"/>
      <c r="E35" s="1"/>
      <c r="F35" s="1"/>
      <c r="G35" s="1"/>
      <c r="H35" s="2"/>
      <c r="I35" s="1"/>
      <c r="J35" s="1"/>
      <c r="K35" s="1"/>
      <c r="L35" s="1"/>
    </row>
    <row r="36" spans="2:12" ht="21.75">
      <c r="B36" s="124"/>
      <c r="C36" s="1"/>
      <c r="D36" s="124"/>
      <c r="E36" s="1"/>
      <c r="F36" s="1"/>
      <c r="G36" s="1"/>
      <c r="H36" s="1"/>
      <c r="I36" s="1"/>
      <c r="J36" s="1"/>
      <c r="K36" s="1"/>
      <c r="L36" s="1"/>
    </row>
    <row r="37" spans="2:12" ht="21.75">
      <c r="B37" s="18"/>
      <c r="C37" s="1"/>
      <c r="D37" s="124"/>
      <c r="E37" s="1"/>
      <c r="F37" s="15"/>
      <c r="G37" s="1"/>
      <c r="H37" s="1"/>
      <c r="I37" s="1"/>
      <c r="J37" s="1"/>
      <c r="K37" s="1"/>
      <c r="L37" s="1"/>
    </row>
    <row r="38" spans="2:12" ht="21.75">
      <c r="B38" s="124"/>
      <c r="C38" s="1"/>
      <c r="D38" s="124"/>
      <c r="E38" s="1"/>
      <c r="F38" s="1"/>
      <c r="G38" s="1"/>
      <c r="H38" s="1"/>
      <c r="I38" s="1"/>
      <c r="J38" s="1"/>
      <c r="K38" s="1"/>
      <c r="L38" s="1"/>
    </row>
    <row r="39" spans="2:12" ht="21.75">
      <c r="B39" s="124"/>
      <c r="C39" s="1"/>
      <c r="D39" s="124"/>
      <c r="E39" s="1"/>
      <c r="F39" s="1"/>
      <c r="G39" s="1"/>
      <c r="H39" s="1"/>
      <c r="I39" s="1"/>
      <c r="J39" s="1"/>
      <c r="K39" s="1"/>
      <c r="L39" s="1"/>
    </row>
    <row r="40" spans="2:12" ht="21.75">
      <c r="B40" s="124"/>
      <c r="C40" s="1"/>
      <c r="D40" s="124"/>
      <c r="E40" s="1"/>
      <c r="F40" s="1"/>
      <c r="G40" s="1"/>
      <c r="H40" s="1"/>
      <c r="I40" s="1"/>
      <c r="J40" s="1"/>
      <c r="K40" s="1"/>
      <c r="L40" s="1"/>
    </row>
    <row r="41" spans="2:12" ht="21.75">
      <c r="B41" s="1"/>
      <c r="C41" s="124"/>
      <c r="D41" s="1"/>
      <c r="E41" s="1"/>
      <c r="F41" s="1"/>
      <c r="G41" s="1"/>
      <c r="H41" s="1"/>
      <c r="I41" s="1"/>
      <c r="J41" s="1"/>
      <c r="K41" s="1"/>
      <c r="L41" s="1"/>
    </row>
    <row r="57" ht="17.25" customHeight="1" hidden="1">
      <c r="A57" s="1">
        <v>100</v>
      </c>
    </row>
    <row r="58" ht="21.75">
      <c r="A58" s="1"/>
    </row>
  </sheetData>
  <sheetProtection/>
  <mergeCells count="12">
    <mergeCell ref="M5:N5"/>
    <mergeCell ref="A30:B30"/>
    <mergeCell ref="A1:J1"/>
    <mergeCell ref="A2:J2"/>
    <mergeCell ref="A4:A7"/>
    <mergeCell ref="B4:B7"/>
    <mergeCell ref="F4:J4"/>
    <mergeCell ref="K4:N4"/>
    <mergeCell ref="C5:E5"/>
    <mergeCell ref="F5:H5"/>
    <mergeCell ref="I5:J5"/>
    <mergeCell ref="K5:L5"/>
  </mergeCells>
  <conditionalFormatting sqref="J8 J10 J12 J14:J15 J18:J22 J25:J29">
    <cfRule type="cellIs" priority="8" dxfId="0" operator="greaterThanOrEqual" stopIfTrue="1">
      <formula>100</formula>
    </cfRule>
  </conditionalFormatting>
  <conditionalFormatting sqref="J9">
    <cfRule type="cellIs" priority="7" dxfId="0" operator="greaterThanOrEqual" stopIfTrue="1">
      <formula>100</formula>
    </cfRule>
  </conditionalFormatting>
  <conditionalFormatting sqref="J11">
    <cfRule type="cellIs" priority="6" dxfId="0" operator="greaterThanOrEqual" stopIfTrue="1">
      <formula>100</formula>
    </cfRule>
  </conditionalFormatting>
  <conditionalFormatting sqref="J13">
    <cfRule type="cellIs" priority="5" dxfId="0" operator="greaterThanOrEqual" stopIfTrue="1">
      <formula>100</formula>
    </cfRule>
  </conditionalFormatting>
  <conditionalFormatting sqref="J16">
    <cfRule type="cellIs" priority="4" dxfId="0" operator="greaterThanOrEqual" stopIfTrue="1">
      <formula>100</formula>
    </cfRule>
  </conditionalFormatting>
  <conditionalFormatting sqref="J17">
    <cfRule type="cellIs" priority="3" dxfId="0" operator="greaterThanOrEqual" stopIfTrue="1">
      <formula>100</formula>
    </cfRule>
  </conditionalFormatting>
  <conditionalFormatting sqref="J23">
    <cfRule type="cellIs" priority="2" dxfId="0" operator="greaterThanOrEqual" stopIfTrue="1">
      <formula>100</formula>
    </cfRule>
  </conditionalFormatting>
  <conditionalFormatting sqref="J24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15"/>
  <sheetViews>
    <sheetView zoomScalePageLayoutView="0" workbookViewId="0" topLeftCell="A1">
      <selection activeCell="N5" sqref="N5"/>
    </sheetView>
  </sheetViews>
  <sheetFormatPr defaultColWidth="9.140625" defaultRowHeight="21.75"/>
  <cols>
    <col min="1" max="1" width="28.57421875" style="16" customWidth="1"/>
    <col min="2" max="10" width="11.28125" style="16" customWidth="1"/>
    <col min="11" max="12" width="12.8515625" style="16" bestFit="1" customWidth="1"/>
    <col min="13" max="13" width="11.28125" style="16" bestFit="1" customWidth="1"/>
    <col min="14" max="14" width="12.421875" style="16" bestFit="1" customWidth="1"/>
    <col min="15" max="16384" width="9.140625" style="16" customWidth="1"/>
  </cols>
  <sheetData>
    <row r="1" ht="13.5" thickBot="1"/>
    <row r="2" spans="1:14" s="26" customFormat="1" ht="20.25" customHeight="1">
      <c r="A2" s="27"/>
      <c r="B2" s="28" t="s">
        <v>39</v>
      </c>
      <c r="C2" s="28" t="s">
        <v>46</v>
      </c>
      <c r="D2" s="28" t="s">
        <v>47</v>
      </c>
      <c r="E2" s="28" t="s">
        <v>48</v>
      </c>
      <c r="F2" s="28" t="s">
        <v>49</v>
      </c>
      <c r="G2" s="28" t="s">
        <v>50</v>
      </c>
      <c r="H2" s="28" t="s">
        <v>51</v>
      </c>
      <c r="I2" s="28" t="s">
        <v>52</v>
      </c>
      <c r="J2" s="28" t="s">
        <v>53</v>
      </c>
      <c r="K2" s="28" t="s">
        <v>54</v>
      </c>
      <c r="L2" s="28" t="s">
        <v>55</v>
      </c>
      <c r="M2" s="28" t="s">
        <v>56</v>
      </c>
      <c r="N2" s="29" t="s">
        <v>57</v>
      </c>
    </row>
    <row r="3" spans="1:14" s="20" customFormat="1" ht="20.25" customHeight="1">
      <c r="A3" s="21" t="s">
        <v>28</v>
      </c>
      <c r="B3" s="22">
        <v>2479</v>
      </c>
      <c r="C3" s="47">
        <v>2509</v>
      </c>
      <c r="D3" s="47">
        <v>2522</v>
      </c>
      <c r="E3" s="47">
        <v>2534</v>
      </c>
      <c r="F3" s="47">
        <v>2543</v>
      </c>
      <c r="G3" s="47">
        <v>2544</v>
      </c>
      <c r="H3" s="47">
        <v>2559</v>
      </c>
      <c r="I3" s="71">
        <v>2591</v>
      </c>
      <c r="J3" s="47">
        <v>2608</v>
      </c>
      <c r="K3" s="22">
        <v>2671</v>
      </c>
      <c r="L3" s="22">
        <v>2737</v>
      </c>
      <c r="M3" s="22">
        <v>2788</v>
      </c>
      <c r="N3" s="22">
        <v>2830</v>
      </c>
    </row>
    <row r="4" spans="1:14" s="20" customFormat="1" ht="20.25" customHeight="1" thickBot="1">
      <c r="A4" s="23" t="s">
        <v>29</v>
      </c>
      <c r="B4" s="25">
        <v>430810.8843932399</v>
      </c>
      <c r="C4" s="25">
        <v>435702.5295128901</v>
      </c>
      <c r="D4" s="48">
        <v>467819.7775480101</v>
      </c>
      <c r="E4" s="48">
        <v>488626.80261039</v>
      </c>
      <c r="F4" s="48">
        <v>494661.36502756004</v>
      </c>
      <c r="G4" s="48">
        <v>439874.68848399015</v>
      </c>
      <c r="H4" s="48">
        <v>462686.88457412994</v>
      </c>
      <c r="I4" s="72">
        <v>451311.35460768006</v>
      </c>
      <c r="J4" s="24">
        <v>460387.8315560799</v>
      </c>
      <c r="K4" s="24">
        <v>462748.26501971</v>
      </c>
      <c r="L4" s="24">
        <v>465720.95635605016</v>
      </c>
      <c r="M4" s="24">
        <v>473512.70230890997</v>
      </c>
      <c r="N4" s="25">
        <v>479421.0988611</v>
      </c>
    </row>
    <row r="10" spans="7:8" ht="12.75">
      <c r="G10" s="55"/>
      <c r="H10" s="55"/>
    </row>
    <row r="11" spans="7:8" ht="21">
      <c r="G11" s="37"/>
      <c r="H11" s="37"/>
    </row>
    <row r="12" spans="6:7" ht="12.75">
      <c r="F12" s="17"/>
      <c r="G12" s="17"/>
    </row>
    <row r="13" spans="6:7" ht="12.75">
      <c r="F13" s="17"/>
      <c r="G13" s="17"/>
    </row>
    <row r="14" spans="6:7" ht="12.75">
      <c r="F14" s="17"/>
      <c r="G14" s="17"/>
    </row>
    <row r="15" spans="6:7" ht="12.75">
      <c r="F15" s="17"/>
      <c r="G15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PageLayoutView="0" workbookViewId="0" topLeftCell="A1">
      <selection activeCell="A1" sqref="A1:J1"/>
    </sheetView>
  </sheetViews>
  <sheetFormatPr defaultColWidth="9.140625" defaultRowHeight="21.75"/>
  <cols>
    <col min="1" max="1" width="6.57421875" style="1" customWidth="1"/>
    <col min="2" max="2" width="50.57421875" style="1" bestFit="1" customWidth="1"/>
    <col min="3" max="3" width="10.57421875" style="1" customWidth="1"/>
    <col min="4" max="4" width="10.57421875" style="1" bestFit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10.57421875" style="1" bestFit="1" customWidth="1"/>
    <col min="12" max="12" width="10.7109375" style="1" customWidth="1"/>
    <col min="13" max="13" width="12.421875" style="1" customWidth="1"/>
    <col min="14" max="14" width="14.57421875" style="1" customWidth="1"/>
    <col min="15" max="16384" width="9.140625" style="1" customWidth="1"/>
  </cols>
  <sheetData>
    <row r="1" spans="1:10" ht="23.25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23.25">
      <c r="A2" s="149" t="s">
        <v>59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21.75" thickBot="1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4" ht="29.25" customHeight="1" thickBot="1">
      <c r="A4" s="150" t="s">
        <v>2</v>
      </c>
      <c r="B4" s="153" t="s">
        <v>3</v>
      </c>
      <c r="C4" s="39"/>
      <c r="D4" s="40"/>
      <c r="E4" s="40"/>
      <c r="F4" s="156" t="s">
        <v>33</v>
      </c>
      <c r="G4" s="157"/>
      <c r="H4" s="157"/>
      <c r="I4" s="157"/>
      <c r="J4" s="158"/>
      <c r="K4" s="156" t="s">
        <v>34</v>
      </c>
      <c r="L4" s="157"/>
      <c r="M4" s="157"/>
      <c r="N4" s="158"/>
    </row>
    <row r="5" spans="1:14" ht="22.5" customHeight="1" thickBot="1">
      <c r="A5" s="151"/>
      <c r="B5" s="154"/>
      <c r="C5" s="159" t="s">
        <v>58</v>
      </c>
      <c r="D5" s="160"/>
      <c r="E5" s="161"/>
      <c r="F5" s="159" t="s">
        <v>43</v>
      </c>
      <c r="G5" s="160"/>
      <c r="H5" s="161"/>
      <c r="I5" s="147" t="s">
        <v>1</v>
      </c>
      <c r="J5" s="148"/>
      <c r="K5" s="159" t="s">
        <v>60</v>
      </c>
      <c r="L5" s="161"/>
      <c r="M5" s="147" t="s">
        <v>1</v>
      </c>
      <c r="N5" s="148"/>
    </row>
    <row r="6" spans="1:14" ht="21.75" customHeight="1">
      <c r="A6" s="151"/>
      <c r="B6" s="154"/>
      <c r="C6" s="45" t="s">
        <v>4</v>
      </c>
      <c r="D6" s="4" t="s">
        <v>5</v>
      </c>
      <c r="E6" s="5" t="s">
        <v>6</v>
      </c>
      <c r="F6" s="45" t="s">
        <v>4</v>
      </c>
      <c r="G6" s="4" t="s">
        <v>5</v>
      </c>
      <c r="H6" s="5" t="s">
        <v>6</v>
      </c>
      <c r="I6" s="3" t="s">
        <v>5</v>
      </c>
      <c r="J6" s="6" t="s">
        <v>7</v>
      </c>
      <c r="K6" s="3" t="s">
        <v>5</v>
      </c>
      <c r="L6" s="6" t="s">
        <v>6</v>
      </c>
      <c r="M6" s="3" t="s">
        <v>5</v>
      </c>
      <c r="N6" s="6" t="s">
        <v>7</v>
      </c>
    </row>
    <row r="7" spans="1:14" ht="22.5" customHeight="1" thickBot="1">
      <c r="A7" s="152"/>
      <c r="B7" s="155"/>
      <c r="C7" s="46" t="s">
        <v>8</v>
      </c>
      <c r="D7" s="8" t="s">
        <v>9</v>
      </c>
      <c r="E7" s="9"/>
      <c r="F7" s="46" t="s">
        <v>8</v>
      </c>
      <c r="G7" s="8" t="s">
        <v>9</v>
      </c>
      <c r="H7" s="9"/>
      <c r="I7" s="7" t="s">
        <v>9</v>
      </c>
      <c r="J7" s="10"/>
      <c r="K7" s="7" t="s">
        <v>9</v>
      </c>
      <c r="L7" s="10"/>
      <c r="M7" s="7" t="s">
        <v>9</v>
      </c>
      <c r="N7" s="10"/>
    </row>
    <row r="8" spans="1:16" ht="21">
      <c r="A8" s="11">
        <v>1</v>
      </c>
      <c r="B8" s="65" t="s">
        <v>10</v>
      </c>
      <c r="C8" s="31">
        <v>586</v>
      </c>
      <c r="D8" s="67">
        <v>82769.46899839</v>
      </c>
      <c r="E8" s="19">
        <f aca="true" t="shared" si="0" ref="E8:E30">(D8*$A$58)/$D$31</f>
        <v>18.996784134102967</v>
      </c>
      <c r="F8" s="31">
        <v>588</v>
      </c>
      <c r="G8" s="67">
        <v>83006.06323777</v>
      </c>
      <c r="H8" s="19">
        <v>19.267401601209983</v>
      </c>
      <c r="I8" s="32">
        <f aca="true" t="shared" si="1" ref="I8:I30">(D8-G8)</f>
        <v>-236.59423937999236</v>
      </c>
      <c r="J8" s="35">
        <f aca="true" t="shared" si="2" ref="J8:J31">IF(G8&lt;&gt;0,(D8-G8)/G8*100,0)</f>
        <v>-0.285032478533852</v>
      </c>
      <c r="K8" s="41">
        <v>83006.06323777</v>
      </c>
      <c r="L8" s="12">
        <v>19.267401601209983</v>
      </c>
      <c r="M8" s="32">
        <f aca="true" t="shared" si="3" ref="M8:M31">D8-K8</f>
        <v>-236.59423937999236</v>
      </c>
      <c r="N8" s="35">
        <f aca="true" t="shared" si="4" ref="N8:N31">IF(AND(K8=0,M8=0),"0.00",IF(K8=0,"new",(M8*100)/K8))</f>
        <v>-0.285032478533852</v>
      </c>
      <c r="P8" s="60"/>
    </row>
    <row r="9" spans="1:16" ht="21">
      <c r="A9" s="11">
        <v>2</v>
      </c>
      <c r="B9" s="65" t="s">
        <v>40</v>
      </c>
      <c r="C9" s="69">
        <v>139</v>
      </c>
      <c r="D9" s="70">
        <v>49608.31481221</v>
      </c>
      <c r="E9" s="19">
        <f t="shared" si="0"/>
        <v>11.385822080875103</v>
      </c>
      <c r="F9" s="69">
        <v>136</v>
      </c>
      <c r="G9" s="70">
        <v>48665.05175656</v>
      </c>
      <c r="H9" s="19">
        <v>11.296151866056157</v>
      </c>
      <c r="I9" s="32">
        <f>(D9-G9)</f>
        <v>943.2630556500008</v>
      </c>
      <c r="J9" s="35">
        <f>IF(G9&lt;&gt;0,(D9-G9)/G9*100,0)</f>
        <v>1.9382760761635272</v>
      </c>
      <c r="K9" s="42">
        <v>48665.05175656</v>
      </c>
      <c r="L9" s="13">
        <v>11.296151866056157</v>
      </c>
      <c r="M9" s="32">
        <f>D9-K9</f>
        <v>943.2630556500008</v>
      </c>
      <c r="N9" s="35">
        <f>IF(AND(K9=0,M9=0),"0.00",IF(K9=0,"new",(M9*100)/K9))</f>
        <v>1.938276076163527</v>
      </c>
      <c r="P9" s="60"/>
    </row>
    <row r="10" spans="1:16" ht="21">
      <c r="A10" s="11">
        <v>3</v>
      </c>
      <c r="B10" s="65" t="s">
        <v>16</v>
      </c>
      <c r="C10" s="33">
        <v>109</v>
      </c>
      <c r="D10" s="68">
        <v>86089.60186185</v>
      </c>
      <c r="E10" s="19">
        <f t="shared" si="0"/>
        <v>19.758802400825413</v>
      </c>
      <c r="F10" s="33">
        <v>110</v>
      </c>
      <c r="G10" s="68">
        <v>81554.57323707</v>
      </c>
      <c r="H10" s="19">
        <v>18.930481144164357</v>
      </c>
      <c r="I10" s="32">
        <f t="shared" si="1"/>
        <v>4535.028624779996</v>
      </c>
      <c r="J10" s="35">
        <f t="shared" si="2"/>
        <v>5.560728779239855</v>
      </c>
      <c r="K10" s="42">
        <v>81554.57323707</v>
      </c>
      <c r="L10" s="13">
        <v>18.930481144164357</v>
      </c>
      <c r="M10" s="32">
        <f t="shared" si="3"/>
        <v>4535.028624779996</v>
      </c>
      <c r="N10" s="35">
        <f t="shared" si="4"/>
        <v>5.560728779239855</v>
      </c>
      <c r="P10" s="60"/>
    </row>
    <row r="11" spans="1:16" ht="21">
      <c r="A11" s="11">
        <v>4</v>
      </c>
      <c r="B11" s="65" t="s">
        <v>11</v>
      </c>
      <c r="C11" s="33">
        <v>330</v>
      </c>
      <c r="D11" s="68">
        <v>31363.86858478</v>
      </c>
      <c r="E11" s="19">
        <f t="shared" si="0"/>
        <v>7.198459145932526</v>
      </c>
      <c r="F11" s="33">
        <v>333</v>
      </c>
      <c r="G11" s="68">
        <v>31813.59873363</v>
      </c>
      <c r="H11" s="19">
        <v>7.384585646770907</v>
      </c>
      <c r="I11" s="32">
        <f>(D11-G11)</f>
        <v>-449.73014884999793</v>
      </c>
      <c r="J11" s="35">
        <f>IF(G11&lt;&gt;0,(D11-G11)/G11*100,0)</f>
        <v>-1.413641231271929</v>
      </c>
      <c r="K11" s="42">
        <v>31813.59873363</v>
      </c>
      <c r="L11" s="13">
        <v>7.384585646770907</v>
      </c>
      <c r="M11" s="32">
        <f>D11-K11</f>
        <v>-449.73014884999793</v>
      </c>
      <c r="N11" s="35">
        <f>IF(AND(K11=0,M11=0),"0.00",IF(K11=0,"new",(M11*100)/K11))</f>
        <v>-1.413641231271929</v>
      </c>
      <c r="P11" s="60"/>
    </row>
    <row r="12" spans="1:16" ht="21">
      <c r="A12" s="11">
        <v>5</v>
      </c>
      <c r="B12" s="65" t="s">
        <v>35</v>
      </c>
      <c r="C12" s="33">
        <v>56</v>
      </c>
      <c r="D12" s="68">
        <v>31983.39935961</v>
      </c>
      <c r="E12" s="19">
        <f>(D12*$A$58)/$D$31</f>
        <v>7.340650373402017</v>
      </c>
      <c r="F12" s="33">
        <v>53</v>
      </c>
      <c r="G12" s="68">
        <v>32376.68845312</v>
      </c>
      <c r="H12" s="19">
        <v>7.515290264478759</v>
      </c>
      <c r="I12" s="32">
        <f t="shared" si="1"/>
        <v>-393.2890935100004</v>
      </c>
      <c r="J12" s="35">
        <f t="shared" si="2"/>
        <v>-1.2147292150630704</v>
      </c>
      <c r="K12" s="42">
        <v>32376.68845312</v>
      </c>
      <c r="L12" s="13">
        <v>7.515290264478759</v>
      </c>
      <c r="M12" s="32">
        <f t="shared" si="3"/>
        <v>-393.2890935100004</v>
      </c>
      <c r="N12" s="35">
        <f t="shared" si="4"/>
        <v>-1.2147292150630706</v>
      </c>
      <c r="P12" s="60"/>
    </row>
    <row r="13" spans="1:16" ht="21">
      <c r="A13" s="11">
        <v>6</v>
      </c>
      <c r="B13" s="66" t="s">
        <v>12</v>
      </c>
      <c r="C13" s="33">
        <v>143</v>
      </c>
      <c r="D13" s="68">
        <v>26905.52354525</v>
      </c>
      <c r="E13" s="19">
        <f t="shared" si="0"/>
        <v>6.17520480666707</v>
      </c>
      <c r="F13" s="33">
        <v>137</v>
      </c>
      <c r="G13" s="68">
        <v>26688.0232788</v>
      </c>
      <c r="H13" s="19">
        <v>6.194834960214105</v>
      </c>
      <c r="I13" s="32">
        <f>(D13-G13)</f>
        <v>217.5002664499989</v>
      </c>
      <c r="J13" s="35">
        <f>IF(G13&lt;&gt;0,(D13-G13)/G13*100,0)</f>
        <v>0.8149733091051867</v>
      </c>
      <c r="K13" s="42">
        <v>26688.0232788</v>
      </c>
      <c r="L13" s="13">
        <v>6.194834960214105</v>
      </c>
      <c r="M13" s="32">
        <f>D13-K13</f>
        <v>217.5002664499989</v>
      </c>
      <c r="N13" s="35">
        <f>IF(AND(K13=0,M13=0),"0.00",IF(K13=0,"new",(M13*100)/K13))</f>
        <v>0.8149733091051866</v>
      </c>
      <c r="P13" s="60"/>
    </row>
    <row r="14" spans="1:16" ht="21">
      <c r="A14" s="11">
        <v>7</v>
      </c>
      <c r="B14" s="65" t="s">
        <v>13</v>
      </c>
      <c r="C14" s="33">
        <v>55</v>
      </c>
      <c r="D14" s="68">
        <v>34235.5785466</v>
      </c>
      <c r="E14" s="19">
        <f t="shared" si="0"/>
        <v>7.857557904213901</v>
      </c>
      <c r="F14" s="33">
        <v>55</v>
      </c>
      <c r="G14" s="68">
        <v>34345.90806119</v>
      </c>
      <c r="H14" s="19">
        <v>7.97238633131641</v>
      </c>
      <c r="I14" s="32">
        <f t="shared" si="1"/>
        <v>-110.32951458999742</v>
      </c>
      <c r="J14" s="35">
        <f t="shared" si="2"/>
        <v>-0.3212304487435199</v>
      </c>
      <c r="K14" s="42">
        <v>34345.90806119</v>
      </c>
      <c r="L14" s="13">
        <v>7.97238633131641</v>
      </c>
      <c r="M14" s="32">
        <f t="shared" si="3"/>
        <v>-110.32951458999742</v>
      </c>
      <c r="N14" s="35">
        <f t="shared" si="4"/>
        <v>-0.3212304487435199</v>
      </c>
      <c r="P14" s="60"/>
    </row>
    <row r="15" spans="1:16" ht="21">
      <c r="A15" s="11">
        <v>8</v>
      </c>
      <c r="B15" s="66" t="s">
        <v>14</v>
      </c>
      <c r="C15" s="33">
        <v>48</v>
      </c>
      <c r="D15" s="68">
        <v>30438.70880005</v>
      </c>
      <c r="E15" s="19">
        <f t="shared" si="0"/>
        <v>6.986121662887772</v>
      </c>
      <c r="F15" s="33">
        <v>49</v>
      </c>
      <c r="G15" s="68">
        <v>30610.51158976</v>
      </c>
      <c r="H15" s="19">
        <v>7.1053245632064925</v>
      </c>
      <c r="I15" s="32">
        <f t="shared" si="1"/>
        <v>-171.80278971000007</v>
      </c>
      <c r="J15" s="35">
        <f t="shared" si="2"/>
        <v>-0.561254225386656</v>
      </c>
      <c r="K15" s="42">
        <v>30610.51158976</v>
      </c>
      <c r="L15" s="13">
        <v>7.1053245632064925</v>
      </c>
      <c r="M15" s="32">
        <f t="shared" si="3"/>
        <v>-171.80278971000007</v>
      </c>
      <c r="N15" s="35">
        <f t="shared" si="4"/>
        <v>-0.561254225386656</v>
      </c>
      <c r="P15" s="60"/>
    </row>
    <row r="16" spans="1:16" ht="21">
      <c r="A16" s="11">
        <v>9</v>
      </c>
      <c r="B16" s="65" t="s">
        <v>30</v>
      </c>
      <c r="C16" s="33">
        <v>133</v>
      </c>
      <c r="D16" s="68">
        <v>11463.08873701</v>
      </c>
      <c r="E16" s="19">
        <f t="shared" si="0"/>
        <v>2.630943811555464</v>
      </c>
      <c r="F16" s="33">
        <v>134</v>
      </c>
      <c r="G16" s="68">
        <v>11540.16979556</v>
      </c>
      <c r="H16" s="19">
        <v>2.678708968045999</v>
      </c>
      <c r="I16" s="32">
        <f>(D16-G16)</f>
        <v>-77.08105854999849</v>
      </c>
      <c r="J16" s="35">
        <f>IF(G16&lt;&gt;0,(D16-G16)/G16*100,0)</f>
        <v>-0.6679369534030157</v>
      </c>
      <c r="K16" s="42">
        <v>11540.16979556</v>
      </c>
      <c r="L16" s="13">
        <v>2.678708968045999</v>
      </c>
      <c r="M16" s="32">
        <f>D16-K16</f>
        <v>-77.08105854999849</v>
      </c>
      <c r="N16" s="61">
        <f>IF(AND(K16=0,M16=0),"0.00",IF(K16=0,"new",(M16*100)/K16))</f>
        <v>-0.6679369534030157</v>
      </c>
      <c r="P16" s="60"/>
    </row>
    <row r="17" spans="1:16" ht="21">
      <c r="A17" s="11">
        <v>10</v>
      </c>
      <c r="B17" s="65" t="s">
        <v>19</v>
      </c>
      <c r="C17" s="33">
        <v>147</v>
      </c>
      <c r="D17" s="68">
        <v>11388.91175139</v>
      </c>
      <c r="E17" s="19">
        <f t="shared" si="0"/>
        <v>2.6139191259969636</v>
      </c>
      <c r="F17" s="33">
        <v>124</v>
      </c>
      <c r="G17" s="68">
        <v>11096.23916373</v>
      </c>
      <c r="H17" s="19">
        <v>2.5756636068650165</v>
      </c>
      <c r="I17" s="32">
        <f>(D17-G17)</f>
        <v>292.6725876599994</v>
      </c>
      <c r="J17" s="35">
        <f>IF(G17&lt;&gt;0,(D17-G17)/G17*100,0)</f>
        <v>2.6375836293854498</v>
      </c>
      <c r="K17" s="42">
        <v>11096.23916373</v>
      </c>
      <c r="L17" s="13">
        <v>2.5756636068650165</v>
      </c>
      <c r="M17" s="32">
        <f>D17-K17</f>
        <v>292.6725876599994</v>
      </c>
      <c r="N17" s="35">
        <f>IF(AND(K17=0,M17=0),"0.00",IF(K17=0,"new",(M17*100)/K17))</f>
        <v>2.6375836293854498</v>
      </c>
      <c r="P17" s="60"/>
    </row>
    <row r="18" spans="1:16" ht="21">
      <c r="A18" s="11">
        <v>11</v>
      </c>
      <c r="B18" s="65" t="s">
        <v>15</v>
      </c>
      <c r="C18" s="33">
        <v>31</v>
      </c>
      <c r="D18" s="68">
        <v>18590.38387735</v>
      </c>
      <c r="E18" s="19">
        <f t="shared" si="0"/>
        <v>4.266760603417614</v>
      </c>
      <c r="F18" s="33">
        <v>31</v>
      </c>
      <c r="G18" s="68">
        <v>18570.14292362</v>
      </c>
      <c r="H18" s="19">
        <v>4.31050922721566</v>
      </c>
      <c r="I18" s="32">
        <f t="shared" si="1"/>
        <v>20.24095373000091</v>
      </c>
      <c r="J18" s="35">
        <f t="shared" si="2"/>
        <v>0.108997296430367</v>
      </c>
      <c r="K18" s="42">
        <v>18570.14292362</v>
      </c>
      <c r="L18" s="13">
        <v>4.31050922721566</v>
      </c>
      <c r="M18" s="32">
        <f t="shared" si="3"/>
        <v>20.24095373000091</v>
      </c>
      <c r="N18" s="35">
        <f t="shared" si="4"/>
        <v>0.108997296430367</v>
      </c>
      <c r="P18" s="60"/>
    </row>
    <row r="19" spans="1:16" ht="21">
      <c r="A19" s="11">
        <v>12</v>
      </c>
      <c r="B19" s="65" t="s">
        <v>17</v>
      </c>
      <c r="C19" s="33">
        <v>173</v>
      </c>
      <c r="D19" s="68">
        <v>9832.59374037</v>
      </c>
      <c r="E19" s="19">
        <f t="shared" si="0"/>
        <v>2.256721748061164</v>
      </c>
      <c r="F19" s="33">
        <v>173</v>
      </c>
      <c r="G19" s="68">
        <v>9554.70935037</v>
      </c>
      <c r="H19" s="19">
        <v>2.217843071404054</v>
      </c>
      <c r="I19" s="32">
        <f t="shared" si="1"/>
        <v>277.8843900000011</v>
      </c>
      <c r="J19" s="35">
        <f t="shared" si="2"/>
        <v>2.9083500063687464</v>
      </c>
      <c r="K19" s="42">
        <v>9554.70935037</v>
      </c>
      <c r="L19" s="13">
        <v>2.217843071404054</v>
      </c>
      <c r="M19" s="32">
        <f t="shared" si="3"/>
        <v>277.8843900000011</v>
      </c>
      <c r="N19" s="35">
        <f t="shared" si="4"/>
        <v>2.908350006368746</v>
      </c>
      <c r="P19" s="60"/>
    </row>
    <row r="20" spans="1:16" ht="21">
      <c r="A20" s="11">
        <v>13</v>
      </c>
      <c r="B20" s="65" t="s">
        <v>38</v>
      </c>
      <c r="C20" s="33">
        <v>0</v>
      </c>
      <c r="D20" s="68">
        <v>0</v>
      </c>
      <c r="E20" s="13">
        <f t="shared" si="0"/>
        <v>0</v>
      </c>
      <c r="F20" s="33">
        <v>108</v>
      </c>
      <c r="G20" s="68">
        <v>4413.65194221</v>
      </c>
      <c r="H20" s="13">
        <v>1.0244987074609895</v>
      </c>
      <c r="I20" s="32">
        <f t="shared" si="1"/>
        <v>-4413.65194221</v>
      </c>
      <c r="J20" s="35">
        <f t="shared" si="2"/>
        <v>-100</v>
      </c>
      <c r="K20" s="42">
        <v>4413.65194221</v>
      </c>
      <c r="L20" s="13">
        <v>1.0244987074609895</v>
      </c>
      <c r="M20" s="32">
        <f t="shared" si="3"/>
        <v>-4413.65194221</v>
      </c>
      <c r="N20" s="61">
        <f t="shared" si="4"/>
        <v>-100</v>
      </c>
      <c r="P20" s="60"/>
    </row>
    <row r="21" spans="1:16" ht="21">
      <c r="A21" s="11">
        <v>14</v>
      </c>
      <c r="B21" s="65" t="s">
        <v>20</v>
      </c>
      <c r="C21" s="33">
        <v>2</v>
      </c>
      <c r="D21" s="34">
        <v>2153.51476264</v>
      </c>
      <c r="E21" s="19">
        <f t="shared" si="0"/>
        <v>0.4942626257064888</v>
      </c>
      <c r="F21" s="33">
        <v>2</v>
      </c>
      <c r="G21" s="34">
        <v>2171.17540668</v>
      </c>
      <c r="H21" s="19">
        <v>0.50397413002643</v>
      </c>
      <c r="I21" s="32">
        <f t="shared" si="1"/>
        <v>-17.66064404000008</v>
      </c>
      <c r="J21" s="35">
        <f t="shared" si="2"/>
        <v>-0.8134139685657836</v>
      </c>
      <c r="K21" s="42">
        <v>2171.17540668</v>
      </c>
      <c r="L21" s="13">
        <v>0.50397413002643</v>
      </c>
      <c r="M21" s="32">
        <f t="shared" si="3"/>
        <v>-17.66064404000008</v>
      </c>
      <c r="N21" s="61">
        <f t="shared" si="4"/>
        <v>-0.8134139685657836</v>
      </c>
      <c r="P21" s="60"/>
    </row>
    <row r="22" spans="1:16" ht="21">
      <c r="A22" s="11">
        <v>15</v>
      </c>
      <c r="B22" s="65" t="s">
        <v>23</v>
      </c>
      <c r="C22" s="33">
        <v>55</v>
      </c>
      <c r="D22" s="68">
        <v>1011.19741765</v>
      </c>
      <c r="E22" s="19">
        <f t="shared" si="0"/>
        <v>0.2320843578256261</v>
      </c>
      <c r="F22" s="33">
        <v>59</v>
      </c>
      <c r="G22" s="68">
        <v>996.6523750800001</v>
      </c>
      <c r="H22" s="19">
        <v>0.2313433599719049</v>
      </c>
      <c r="I22" s="32">
        <f t="shared" si="1"/>
        <v>14.545042569999964</v>
      </c>
      <c r="J22" s="35">
        <f t="shared" si="2"/>
        <v>1.4593897464833163</v>
      </c>
      <c r="K22" s="42">
        <v>996.6523750800001</v>
      </c>
      <c r="L22" s="13">
        <v>0.2313433599719049</v>
      </c>
      <c r="M22" s="32">
        <f t="shared" si="3"/>
        <v>14.545042569999964</v>
      </c>
      <c r="N22" s="61">
        <f t="shared" si="4"/>
        <v>1.4593897464833163</v>
      </c>
      <c r="P22" s="60"/>
    </row>
    <row r="23" spans="1:16" ht="21">
      <c r="A23" s="11">
        <v>16</v>
      </c>
      <c r="B23" s="65" t="s">
        <v>24</v>
      </c>
      <c r="C23" s="33">
        <v>300</v>
      </c>
      <c r="D23" s="68">
        <v>1259.06167413</v>
      </c>
      <c r="E23" s="19">
        <f t="shared" si="0"/>
        <v>0.28897277129366566</v>
      </c>
      <c r="F23" s="33">
        <v>295</v>
      </c>
      <c r="G23" s="68">
        <v>909.516511</v>
      </c>
      <c r="H23" s="19">
        <v>0.21111734729752146</v>
      </c>
      <c r="I23" s="32">
        <f t="shared" si="1"/>
        <v>349.54516313</v>
      </c>
      <c r="J23" s="35">
        <f t="shared" si="2"/>
        <v>38.4319755499194</v>
      </c>
      <c r="K23" s="42">
        <v>909.516511</v>
      </c>
      <c r="L23" s="13">
        <v>0.21111734729752146</v>
      </c>
      <c r="M23" s="32">
        <f t="shared" si="3"/>
        <v>349.54516313</v>
      </c>
      <c r="N23" s="61">
        <f t="shared" si="4"/>
        <v>38.4319755499194</v>
      </c>
      <c r="P23" s="60"/>
    </row>
    <row r="24" spans="1:16" ht="21">
      <c r="A24" s="11">
        <v>17</v>
      </c>
      <c r="B24" s="65" t="s">
        <v>18</v>
      </c>
      <c r="C24" s="33">
        <v>2</v>
      </c>
      <c r="D24" s="68">
        <v>541.65272607</v>
      </c>
      <c r="E24" s="19">
        <f t="shared" si="0"/>
        <v>0.12431709466446313</v>
      </c>
      <c r="F24" s="33">
        <v>2</v>
      </c>
      <c r="G24" s="68">
        <v>556.9181015</v>
      </c>
      <c r="H24" s="19">
        <v>0.129272059197012</v>
      </c>
      <c r="I24" s="32">
        <f>(D24-G24)</f>
        <v>-15.265375430000063</v>
      </c>
      <c r="J24" s="35">
        <f>IF(G24&lt;&gt;0,(D24-G24)/G24*100,0)</f>
        <v>-2.741044938005137</v>
      </c>
      <c r="K24" s="42">
        <v>556.9181015</v>
      </c>
      <c r="L24" s="13">
        <v>0.129272059197012</v>
      </c>
      <c r="M24" s="32">
        <f>D24-K24</f>
        <v>-15.265375430000063</v>
      </c>
      <c r="N24" s="35">
        <f>IF(AND(K24=0,M24=0),"0.00",IF(K24=0,"new",(M24*100)/K24))</f>
        <v>-2.741044938005137</v>
      </c>
      <c r="P24" s="60"/>
    </row>
    <row r="25" spans="1:16" ht="21">
      <c r="A25" s="11">
        <v>18</v>
      </c>
      <c r="B25" s="65" t="s">
        <v>21</v>
      </c>
      <c r="C25" s="33">
        <v>21</v>
      </c>
      <c r="D25" s="68">
        <v>516.18084482</v>
      </c>
      <c r="E25" s="19">
        <f t="shared" si="0"/>
        <v>0.11847093139373865</v>
      </c>
      <c r="F25" s="33">
        <v>21</v>
      </c>
      <c r="G25" s="68">
        <v>522.87273338</v>
      </c>
      <c r="H25" s="19">
        <v>0.1213694343206814</v>
      </c>
      <c r="I25" s="32">
        <f>(D25-G25)</f>
        <v>-6.691888560000052</v>
      </c>
      <c r="J25" s="35">
        <f>IF(G25&lt;&gt;0,(D25-G25)/G25*100,0)</f>
        <v>-1.2798312347904923</v>
      </c>
      <c r="K25" s="42">
        <v>522.87273338</v>
      </c>
      <c r="L25" s="13">
        <v>0.1213694343206814</v>
      </c>
      <c r="M25" s="32">
        <f>D25-K25</f>
        <v>-6.691888560000052</v>
      </c>
      <c r="N25" s="61">
        <f>IF(AND(K25=0,M25=0),"0.00",IF(K25=0,"new",(M25*100)/K25))</f>
        <v>-1.2798312347904923</v>
      </c>
      <c r="P25" s="60"/>
    </row>
    <row r="26" spans="1:16" ht="21">
      <c r="A26" s="11">
        <v>19</v>
      </c>
      <c r="B26" s="65" t="s">
        <v>32</v>
      </c>
      <c r="C26" s="33">
        <v>12</v>
      </c>
      <c r="D26" s="68">
        <v>675.74098</v>
      </c>
      <c r="E26" s="19">
        <f t="shared" si="0"/>
        <v>0.15509227838439907</v>
      </c>
      <c r="F26" s="33">
        <v>13</v>
      </c>
      <c r="G26" s="68">
        <v>686.45451</v>
      </c>
      <c r="H26" s="19">
        <v>0.1593401037132133</v>
      </c>
      <c r="I26" s="32">
        <f t="shared" si="1"/>
        <v>-10.713529999999992</v>
      </c>
      <c r="J26" s="35">
        <f t="shared" si="2"/>
        <v>-1.5607050203516022</v>
      </c>
      <c r="K26" s="42">
        <v>686.45451</v>
      </c>
      <c r="L26" s="13">
        <v>0.1593401037132133</v>
      </c>
      <c r="M26" s="32">
        <f t="shared" si="3"/>
        <v>-10.713529999999992</v>
      </c>
      <c r="N26" s="61">
        <f t="shared" si="4"/>
        <v>-1.5607050203516022</v>
      </c>
      <c r="P26" s="60"/>
    </row>
    <row r="27" spans="1:16" ht="21">
      <c r="A27" s="11">
        <v>20</v>
      </c>
      <c r="B27" s="65" t="s">
        <v>22</v>
      </c>
      <c r="C27" s="33">
        <v>9</v>
      </c>
      <c r="D27" s="68">
        <v>410.31530827</v>
      </c>
      <c r="E27" s="19">
        <f t="shared" si="0"/>
        <v>0.09417326741910985</v>
      </c>
      <c r="F27" s="33">
        <v>9</v>
      </c>
      <c r="G27" s="68">
        <v>414.55363146</v>
      </c>
      <c r="H27" s="19">
        <v>0.09622635975037241</v>
      </c>
      <c r="I27" s="32">
        <f t="shared" si="1"/>
        <v>-4.238323190000017</v>
      </c>
      <c r="J27" s="35">
        <f t="shared" si="2"/>
        <v>-1.0223823573980608</v>
      </c>
      <c r="K27" s="42">
        <v>414.55363146</v>
      </c>
      <c r="L27" s="13">
        <v>0.09622635975037241</v>
      </c>
      <c r="M27" s="32">
        <f t="shared" si="3"/>
        <v>-4.238323190000017</v>
      </c>
      <c r="N27" s="61">
        <f t="shared" si="4"/>
        <v>-1.0223823573980608</v>
      </c>
      <c r="P27" s="60"/>
    </row>
    <row r="28" spans="1:16" ht="21">
      <c r="A28" s="11">
        <v>21</v>
      </c>
      <c r="B28" s="65" t="s">
        <v>36</v>
      </c>
      <c r="C28" s="33">
        <v>42</v>
      </c>
      <c r="D28" s="68">
        <v>193.020234</v>
      </c>
      <c r="E28" s="19">
        <f t="shared" si="0"/>
        <v>0.04430092113896932</v>
      </c>
      <c r="F28" s="33">
        <v>38</v>
      </c>
      <c r="G28" s="68">
        <v>191.08790486</v>
      </c>
      <c r="H28" s="19">
        <v>0.04435540321343805</v>
      </c>
      <c r="I28" s="32">
        <f t="shared" si="1"/>
        <v>1.932329139999979</v>
      </c>
      <c r="J28" s="35">
        <f t="shared" si="2"/>
        <v>1.011225248094951</v>
      </c>
      <c r="K28" s="42">
        <v>191.08790486</v>
      </c>
      <c r="L28" s="13">
        <v>0.04435540321343805</v>
      </c>
      <c r="M28" s="32">
        <f t="shared" si="3"/>
        <v>1.932329139999979</v>
      </c>
      <c r="N28" s="61">
        <f t="shared" si="4"/>
        <v>1.0112252480949508</v>
      </c>
      <c r="P28" s="60"/>
    </row>
    <row r="29" spans="1:16" ht="21">
      <c r="A29" s="11">
        <v>22</v>
      </c>
      <c r="B29" s="65" t="s">
        <v>31</v>
      </c>
      <c r="C29" s="33">
        <v>9</v>
      </c>
      <c r="D29" s="68">
        <v>125.253117</v>
      </c>
      <c r="E29" s="19">
        <f t="shared" si="0"/>
        <v>0.02874739266261121</v>
      </c>
      <c r="F29" s="33">
        <v>9</v>
      </c>
      <c r="G29" s="68">
        <v>126.32169589</v>
      </c>
      <c r="H29" s="19">
        <v>0.029321844100553135</v>
      </c>
      <c r="I29" s="32">
        <f t="shared" si="1"/>
        <v>-1.0685788899999977</v>
      </c>
      <c r="J29" s="35">
        <f t="shared" si="2"/>
        <v>-0.8459187334933409</v>
      </c>
      <c r="K29" s="42">
        <v>126.32169589</v>
      </c>
      <c r="L29" s="13">
        <v>0.029321844100553135</v>
      </c>
      <c r="M29" s="32">
        <f t="shared" si="3"/>
        <v>-1.0685788899999977</v>
      </c>
      <c r="N29" s="59">
        <f t="shared" si="4"/>
        <v>-0.8459187334933409</v>
      </c>
      <c r="P29" s="60"/>
    </row>
    <row r="30" spans="1:16" ht="21.75" thickBot="1">
      <c r="A30" s="11">
        <v>23</v>
      </c>
      <c r="B30" s="64" t="s">
        <v>41</v>
      </c>
      <c r="C30" s="49">
        <v>107</v>
      </c>
      <c r="D30" s="73">
        <v>4147.14983345</v>
      </c>
      <c r="E30" s="19">
        <f t="shared" si="0"/>
        <v>0.9518305615729293</v>
      </c>
      <c r="F30" s="49">
        <v>0</v>
      </c>
      <c r="G30" s="73">
        <v>0</v>
      </c>
      <c r="H30" s="19">
        <v>0</v>
      </c>
      <c r="I30" s="32">
        <f t="shared" si="1"/>
        <v>4147.14983345</v>
      </c>
      <c r="J30" s="35">
        <f t="shared" si="2"/>
        <v>0</v>
      </c>
      <c r="K30" s="50">
        <v>0</v>
      </c>
      <c r="L30" s="51">
        <v>0</v>
      </c>
      <c r="M30" s="32">
        <f t="shared" si="3"/>
        <v>4147.14983345</v>
      </c>
      <c r="N30" s="59" t="str">
        <f t="shared" si="4"/>
        <v>new</v>
      </c>
      <c r="P30" s="60"/>
    </row>
    <row r="31" spans="1:16" ht="22.5" customHeight="1" thickBot="1">
      <c r="A31" s="147" t="s">
        <v>25</v>
      </c>
      <c r="B31" s="148"/>
      <c r="C31" s="36">
        <f>SUM(C8:C30)</f>
        <v>2509</v>
      </c>
      <c r="D31" s="56">
        <f>SUM(D8:D30)</f>
        <v>435702.5295128901</v>
      </c>
      <c r="E31" s="56">
        <f>SUM(E8:E30)</f>
        <v>99.99999999999999</v>
      </c>
      <c r="F31" s="36">
        <v>2479</v>
      </c>
      <c r="G31" s="56">
        <v>430810.8843932399</v>
      </c>
      <c r="H31" s="56">
        <v>100.00000000000003</v>
      </c>
      <c r="I31" s="58">
        <f>SUM(I8:I30)</f>
        <v>4891.64511965001</v>
      </c>
      <c r="J31" s="63">
        <f t="shared" si="2"/>
        <v>1.1354506807643996</v>
      </c>
      <c r="K31" s="43">
        <v>430810.8843932399</v>
      </c>
      <c r="L31" s="44">
        <v>100.00000000000003</v>
      </c>
      <c r="M31" s="58">
        <f t="shared" si="3"/>
        <v>4891.645119650173</v>
      </c>
      <c r="N31" s="62">
        <f t="shared" si="4"/>
        <v>1.1354506807643996</v>
      </c>
      <c r="P31" s="60"/>
    </row>
    <row r="32" spans="1:14" ht="22.5" customHeight="1">
      <c r="A32" s="14"/>
      <c r="B32" s="14"/>
      <c r="C32" s="37"/>
      <c r="D32" s="37"/>
      <c r="E32" s="37"/>
      <c r="F32" s="37"/>
      <c r="G32" s="52"/>
      <c r="H32" s="52"/>
      <c r="I32" s="53"/>
      <c r="J32" s="53"/>
      <c r="K32" s="52"/>
      <c r="L32" s="52"/>
      <c r="M32" s="54"/>
      <c r="N32" s="54"/>
    </row>
    <row r="33" spans="2:12" ht="21">
      <c r="B33" s="57" t="s">
        <v>45</v>
      </c>
      <c r="L33" s="2" t="s">
        <v>26</v>
      </c>
    </row>
    <row r="34" spans="2:12" ht="21">
      <c r="B34" s="57"/>
      <c r="L34" s="2" t="s">
        <v>27</v>
      </c>
    </row>
    <row r="35" spans="2:8" ht="21">
      <c r="B35" s="38"/>
      <c r="H35" s="2"/>
    </row>
    <row r="36" spans="2:8" ht="21">
      <c r="B36" s="38"/>
      <c r="H36" s="2"/>
    </row>
    <row r="37" spans="2:4" ht="21">
      <c r="B37" s="38"/>
      <c r="D37" s="38"/>
    </row>
    <row r="38" spans="2:6" ht="21">
      <c r="B38" s="18"/>
      <c r="D38" s="38"/>
      <c r="F38" s="15"/>
    </row>
    <row r="39" spans="2:4" ht="21">
      <c r="B39" s="38"/>
      <c r="D39" s="38"/>
    </row>
    <row r="40" spans="2:4" ht="21">
      <c r="B40" s="38"/>
      <c r="D40" s="38"/>
    </row>
    <row r="41" spans="2:4" ht="21">
      <c r="B41" s="38"/>
      <c r="D41" s="38"/>
    </row>
    <row r="42" ht="21">
      <c r="C42" s="38"/>
    </row>
    <row r="58" ht="0.75" customHeight="1">
      <c r="A58" s="1">
        <v>100</v>
      </c>
    </row>
  </sheetData>
  <sheetProtection/>
  <mergeCells count="12">
    <mergeCell ref="I5:J5"/>
    <mergeCell ref="K5:L5"/>
    <mergeCell ref="M5:N5"/>
    <mergeCell ref="A31:B31"/>
    <mergeCell ref="A1:J1"/>
    <mergeCell ref="A2:J2"/>
    <mergeCell ref="A4:A7"/>
    <mergeCell ref="B4:B7"/>
    <mergeCell ref="F4:J4"/>
    <mergeCell ref="K4:N4"/>
    <mergeCell ref="C5:E5"/>
    <mergeCell ref="F5:H5"/>
  </mergeCells>
  <conditionalFormatting sqref="J8 J10 J12 J14:J15 J18:J23 J26:J31">
    <cfRule type="cellIs" priority="8" dxfId="0" operator="greaterThanOrEqual" stopIfTrue="1">
      <formula>100</formula>
    </cfRule>
  </conditionalFormatting>
  <conditionalFormatting sqref="J9">
    <cfRule type="cellIs" priority="7" dxfId="0" operator="greaterThanOrEqual" stopIfTrue="1">
      <formula>100</formula>
    </cfRule>
  </conditionalFormatting>
  <conditionalFormatting sqref="J11">
    <cfRule type="cellIs" priority="6" dxfId="0" operator="greaterThanOrEqual" stopIfTrue="1">
      <formula>100</formula>
    </cfRule>
  </conditionalFormatting>
  <conditionalFormatting sqref="J13">
    <cfRule type="cellIs" priority="5" dxfId="0" operator="greaterThanOrEqual" stopIfTrue="1">
      <formula>100</formula>
    </cfRule>
  </conditionalFormatting>
  <conditionalFormatting sqref="J16">
    <cfRule type="cellIs" priority="4" dxfId="0" operator="greaterThanOrEqual" stopIfTrue="1">
      <formula>100</formula>
    </cfRule>
  </conditionalFormatting>
  <conditionalFormatting sqref="J17">
    <cfRule type="cellIs" priority="3" dxfId="0" operator="greaterThanOrEqual" stopIfTrue="1">
      <formula>100</formula>
    </cfRule>
  </conditionalFormatting>
  <conditionalFormatting sqref="J24">
    <cfRule type="cellIs" priority="2" dxfId="0" operator="greaterThanOrEqual" stopIfTrue="1">
      <formula>100</formula>
    </cfRule>
  </conditionalFormatting>
  <conditionalFormatting sqref="J25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PageLayoutView="0" workbookViewId="0" topLeftCell="A1">
      <selection activeCell="F16" sqref="F16"/>
    </sheetView>
  </sheetViews>
  <sheetFormatPr defaultColWidth="9.140625" defaultRowHeight="21.75"/>
  <cols>
    <col min="1" max="1" width="6.57421875" style="1" customWidth="1"/>
    <col min="2" max="2" width="50.57421875" style="1" bestFit="1" customWidth="1"/>
    <col min="3" max="3" width="10.57421875" style="1" customWidth="1"/>
    <col min="4" max="4" width="10.57421875" style="1" bestFit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10.57421875" style="1" bestFit="1" customWidth="1"/>
    <col min="12" max="12" width="10.7109375" style="1" customWidth="1"/>
    <col min="13" max="13" width="12.421875" style="1" customWidth="1"/>
    <col min="14" max="14" width="14.57421875" style="1" customWidth="1"/>
    <col min="15" max="16384" width="9.140625" style="1" customWidth="1"/>
  </cols>
  <sheetData>
    <row r="1" spans="1:10" ht="23.25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23.25">
      <c r="A2" s="149" t="s">
        <v>61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21.75" thickBot="1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4" ht="29.25" customHeight="1" thickBot="1">
      <c r="A4" s="150" t="s">
        <v>2</v>
      </c>
      <c r="B4" s="153" t="s">
        <v>3</v>
      </c>
      <c r="C4" s="39"/>
      <c r="D4" s="40"/>
      <c r="E4" s="40"/>
      <c r="F4" s="156" t="s">
        <v>33</v>
      </c>
      <c r="G4" s="157"/>
      <c r="H4" s="157"/>
      <c r="I4" s="157"/>
      <c r="J4" s="158"/>
      <c r="K4" s="156" t="s">
        <v>34</v>
      </c>
      <c r="L4" s="157"/>
      <c r="M4" s="157"/>
      <c r="N4" s="158"/>
    </row>
    <row r="5" spans="1:14" ht="22.5" customHeight="1" thickBot="1">
      <c r="A5" s="151"/>
      <c r="B5" s="154"/>
      <c r="C5" s="159" t="s">
        <v>62</v>
      </c>
      <c r="D5" s="160"/>
      <c r="E5" s="161"/>
      <c r="F5" s="159" t="s">
        <v>58</v>
      </c>
      <c r="G5" s="160"/>
      <c r="H5" s="161"/>
      <c r="I5" s="147" t="s">
        <v>1</v>
      </c>
      <c r="J5" s="148"/>
      <c r="K5" s="159" t="s">
        <v>60</v>
      </c>
      <c r="L5" s="161"/>
      <c r="M5" s="147" t="s">
        <v>1</v>
      </c>
      <c r="N5" s="148"/>
    </row>
    <row r="6" spans="1:14" ht="21.75" customHeight="1">
      <c r="A6" s="151"/>
      <c r="B6" s="154"/>
      <c r="C6" s="45" t="s">
        <v>4</v>
      </c>
      <c r="D6" s="4" t="s">
        <v>5</v>
      </c>
      <c r="E6" s="5" t="s">
        <v>6</v>
      </c>
      <c r="F6" s="45" t="s">
        <v>4</v>
      </c>
      <c r="G6" s="4" t="s">
        <v>5</v>
      </c>
      <c r="H6" s="5" t="s">
        <v>6</v>
      </c>
      <c r="I6" s="3" t="s">
        <v>5</v>
      </c>
      <c r="J6" s="6" t="s">
        <v>7</v>
      </c>
      <c r="K6" s="3" t="s">
        <v>5</v>
      </c>
      <c r="L6" s="6" t="s">
        <v>6</v>
      </c>
      <c r="M6" s="3" t="s">
        <v>5</v>
      </c>
      <c r="N6" s="6" t="s">
        <v>7</v>
      </c>
    </row>
    <row r="7" spans="1:14" ht="22.5" customHeight="1" thickBot="1">
      <c r="A7" s="152"/>
      <c r="B7" s="155"/>
      <c r="C7" s="46" t="s">
        <v>8</v>
      </c>
      <c r="D7" s="8" t="s">
        <v>9</v>
      </c>
      <c r="E7" s="9"/>
      <c r="F7" s="46" t="s">
        <v>8</v>
      </c>
      <c r="G7" s="8" t="s">
        <v>9</v>
      </c>
      <c r="H7" s="9"/>
      <c r="I7" s="7" t="s">
        <v>9</v>
      </c>
      <c r="J7" s="10"/>
      <c r="K7" s="7" t="s">
        <v>9</v>
      </c>
      <c r="L7" s="10"/>
      <c r="M7" s="7" t="s">
        <v>9</v>
      </c>
      <c r="N7" s="10"/>
    </row>
    <row r="8" spans="1:16" ht="21">
      <c r="A8" s="11">
        <v>1</v>
      </c>
      <c r="B8" s="65" t="s">
        <v>16</v>
      </c>
      <c r="C8" s="31">
        <v>115</v>
      </c>
      <c r="D8" s="67">
        <v>98366.08222887</v>
      </c>
      <c r="E8" s="19">
        <f aca="true" t="shared" si="0" ref="E8:E29">(D8*$A$57)/$D$30</f>
        <v>21.026490744884164</v>
      </c>
      <c r="F8" s="31">
        <v>109</v>
      </c>
      <c r="G8" s="67">
        <v>86089.60186185</v>
      </c>
      <c r="H8" s="19">
        <v>19.758802400825413</v>
      </c>
      <c r="I8" s="32">
        <f aca="true" t="shared" si="1" ref="I8:I29">(D8-G8)</f>
        <v>12276.480367020005</v>
      </c>
      <c r="J8" s="35">
        <f aca="true" t="shared" si="2" ref="J8:J29">IF(G8&lt;&gt;0,(D8-G8)/G8*100,0)</f>
        <v>14.260119807175275</v>
      </c>
      <c r="K8" s="41">
        <v>81554.57323707</v>
      </c>
      <c r="L8" s="12">
        <v>18.930481144164357</v>
      </c>
      <c r="M8" s="32">
        <f aca="true" t="shared" si="3" ref="M8:M30">D8-K8</f>
        <v>16811.5089918</v>
      </c>
      <c r="N8" s="35">
        <f aca="true" t="shared" si="4" ref="N8:N30">IF(AND(K8=0,M8=0),"0.00",IF(K8=0,"new",(M8*100)/K8))</f>
        <v>20.61381517248681</v>
      </c>
      <c r="P8" s="60"/>
    </row>
    <row r="9" spans="1:16" ht="21">
      <c r="A9" s="11">
        <v>2</v>
      </c>
      <c r="B9" s="65" t="s">
        <v>10</v>
      </c>
      <c r="C9" s="69">
        <v>587</v>
      </c>
      <c r="D9" s="70">
        <v>90021.74776132</v>
      </c>
      <c r="E9" s="19">
        <f t="shared" si="0"/>
        <v>19.24282642199357</v>
      </c>
      <c r="F9" s="69">
        <v>586</v>
      </c>
      <c r="G9" s="70">
        <v>82769.46899839</v>
      </c>
      <c r="H9" s="19">
        <v>18.996784134102967</v>
      </c>
      <c r="I9" s="32">
        <f t="shared" si="1"/>
        <v>7252.27876293</v>
      </c>
      <c r="J9" s="35">
        <f t="shared" si="2"/>
        <v>8.762021613393543</v>
      </c>
      <c r="K9" s="42">
        <v>83006.06323777</v>
      </c>
      <c r="L9" s="13">
        <v>19.267401601209983</v>
      </c>
      <c r="M9" s="32">
        <f t="shared" si="3"/>
        <v>7015.684523550008</v>
      </c>
      <c r="N9" s="35">
        <f t="shared" si="4"/>
        <v>8.452014527485364</v>
      </c>
      <c r="P9" s="60"/>
    </row>
    <row r="10" spans="1:16" ht="21">
      <c r="A10" s="11">
        <v>3</v>
      </c>
      <c r="B10" s="65" t="s">
        <v>40</v>
      </c>
      <c r="C10" s="33">
        <v>139</v>
      </c>
      <c r="D10" s="68">
        <v>49608.31481221</v>
      </c>
      <c r="E10" s="19">
        <f t="shared" si="0"/>
        <v>10.604150827530791</v>
      </c>
      <c r="F10" s="33">
        <v>139</v>
      </c>
      <c r="G10" s="68">
        <v>49608.31481221</v>
      </c>
      <c r="H10" s="19">
        <v>11.385822080875103</v>
      </c>
      <c r="I10" s="32">
        <f t="shared" si="1"/>
        <v>0</v>
      </c>
      <c r="J10" s="35">
        <f t="shared" si="2"/>
        <v>0</v>
      </c>
      <c r="K10" s="42">
        <v>48665.05175656</v>
      </c>
      <c r="L10" s="13">
        <v>11.296151866056157</v>
      </c>
      <c r="M10" s="32">
        <f t="shared" si="3"/>
        <v>943.2630556500008</v>
      </c>
      <c r="N10" s="35">
        <f t="shared" si="4"/>
        <v>1.938276076163527</v>
      </c>
      <c r="P10" s="60"/>
    </row>
    <row r="11" spans="1:16" ht="21">
      <c r="A11" s="11">
        <v>4</v>
      </c>
      <c r="B11" s="65" t="s">
        <v>14</v>
      </c>
      <c r="C11" s="33">
        <v>48</v>
      </c>
      <c r="D11" s="68">
        <v>38741.91407814</v>
      </c>
      <c r="E11" s="19">
        <f t="shared" si="0"/>
        <v>8.281375849733953</v>
      </c>
      <c r="F11" s="33">
        <v>48</v>
      </c>
      <c r="G11" s="68">
        <v>30438.70880005</v>
      </c>
      <c r="H11" s="19">
        <v>6.986121662887772</v>
      </c>
      <c r="I11" s="32">
        <f t="shared" si="1"/>
        <v>8303.205278089998</v>
      </c>
      <c r="J11" s="35">
        <f t="shared" si="2"/>
        <v>27.27844118695455</v>
      </c>
      <c r="K11" s="42">
        <v>30610.51158976</v>
      </c>
      <c r="L11" s="13">
        <v>7.1053245632064925</v>
      </c>
      <c r="M11" s="32">
        <f t="shared" si="3"/>
        <v>8131.4024883799975</v>
      </c>
      <c r="N11" s="35">
        <f t="shared" si="4"/>
        <v>26.564085557786495</v>
      </c>
      <c r="P11" s="60"/>
    </row>
    <row r="12" spans="1:16" ht="21">
      <c r="A12" s="11">
        <v>5</v>
      </c>
      <c r="B12" s="65" t="s">
        <v>13</v>
      </c>
      <c r="C12" s="33">
        <v>54</v>
      </c>
      <c r="D12" s="68">
        <v>34864.77026498</v>
      </c>
      <c r="E12" s="19">
        <f t="shared" si="0"/>
        <v>7.452607165887081</v>
      </c>
      <c r="F12" s="33">
        <v>55</v>
      </c>
      <c r="G12" s="68">
        <v>34235.5785466</v>
      </c>
      <c r="H12" s="19">
        <v>7.857557904213901</v>
      </c>
      <c r="I12" s="32">
        <f t="shared" si="1"/>
        <v>629.191718379996</v>
      </c>
      <c r="J12" s="35">
        <f t="shared" si="2"/>
        <v>1.8378299567029872</v>
      </c>
      <c r="K12" s="42">
        <v>34345.90806119</v>
      </c>
      <c r="L12" s="13">
        <v>7.97238633131641</v>
      </c>
      <c r="M12" s="32">
        <f t="shared" si="3"/>
        <v>518.8622037899986</v>
      </c>
      <c r="N12" s="35">
        <f t="shared" si="4"/>
        <v>1.5106958385424076</v>
      </c>
      <c r="P12" s="60"/>
    </row>
    <row r="13" spans="1:16" ht="21">
      <c r="A13" s="11">
        <v>6</v>
      </c>
      <c r="B13" s="66" t="s">
        <v>35</v>
      </c>
      <c r="C13" s="33">
        <v>56</v>
      </c>
      <c r="D13" s="68">
        <v>33493.41182918</v>
      </c>
      <c r="E13" s="19">
        <f t="shared" si="0"/>
        <v>7.159468974298064</v>
      </c>
      <c r="F13" s="33">
        <v>56</v>
      </c>
      <c r="G13" s="68">
        <v>31983.39935961</v>
      </c>
      <c r="H13" s="19">
        <v>7.340650373402017</v>
      </c>
      <c r="I13" s="32">
        <f t="shared" si="1"/>
        <v>1510.012469569996</v>
      </c>
      <c r="J13" s="35">
        <f t="shared" si="2"/>
        <v>4.7212382042069745</v>
      </c>
      <c r="K13" s="42">
        <v>32376.68845312</v>
      </c>
      <c r="L13" s="13">
        <v>7.515290264478759</v>
      </c>
      <c r="M13" s="32">
        <f t="shared" si="3"/>
        <v>1116.7233760599956</v>
      </c>
      <c r="N13" s="35">
        <f t="shared" si="4"/>
        <v>3.449158729364682</v>
      </c>
      <c r="P13" s="60"/>
    </row>
    <row r="14" spans="1:16" ht="21">
      <c r="A14" s="11">
        <v>7</v>
      </c>
      <c r="B14" s="65" t="s">
        <v>11</v>
      </c>
      <c r="C14" s="33">
        <v>330</v>
      </c>
      <c r="D14" s="68">
        <v>31922.90185005</v>
      </c>
      <c r="E14" s="19">
        <f t="shared" si="0"/>
        <v>6.823760640768103</v>
      </c>
      <c r="F14" s="33">
        <v>330</v>
      </c>
      <c r="G14" s="68">
        <v>31363.86858478</v>
      </c>
      <c r="H14" s="19">
        <v>7.198459145932526</v>
      </c>
      <c r="I14" s="32">
        <f t="shared" si="1"/>
        <v>559.0332652699981</v>
      </c>
      <c r="J14" s="35">
        <f t="shared" si="2"/>
        <v>1.7824117065114893</v>
      </c>
      <c r="K14" s="42">
        <v>31813.59873363</v>
      </c>
      <c r="L14" s="13">
        <v>7.384585646770907</v>
      </c>
      <c r="M14" s="32">
        <f t="shared" si="3"/>
        <v>109.30311642000015</v>
      </c>
      <c r="N14" s="35">
        <f t="shared" si="4"/>
        <v>0.3435735684452962</v>
      </c>
      <c r="P14" s="60"/>
    </row>
    <row r="15" spans="1:16" ht="21">
      <c r="A15" s="11">
        <v>8</v>
      </c>
      <c r="B15" s="66" t="s">
        <v>12</v>
      </c>
      <c r="C15" s="33">
        <v>146</v>
      </c>
      <c r="D15" s="68">
        <v>27449.65303316</v>
      </c>
      <c r="E15" s="19">
        <f t="shared" si="0"/>
        <v>5.867570023873772</v>
      </c>
      <c r="F15" s="33">
        <v>143</v>
      </c>
      <c r="G15" s="68">
        <v>26905.52354525</v>
      </c>
      <c r="H15" s="19">
        <v>6.17520480666707</v>
      </c>
      <c r="I15" s="32">
        <f t="shared" si="1"/>
        <v>544.1294879100024</v>
      </c>
      <c r="J15" s="35">
        <f t="shared" si="2"/>
        <v>2.0223709343357674</v>
      </c>
      <c r="K15" s="42">
        <v>26688.0232788</v>
      </c>
      <c r="L15" s="13">
        <v>6.194834960214105</v>
      </c>
      <c r="M15" s="32">
        <f t="shared" si="3"/>
        <v>761.6297543600012</v>
      </c>
      <c r="N15" s="35">
        <f t="shared" si="4"/>
        <v>2.853826026766892</v>
      </c>
      <c r="P15" s="60"/>
    </row>
    <row r="16" spans="1:16" ht="21">
      <c r="A16" s="11">
        <v>9</v>
      </c>
      <c r="B16" s="65" t="s">
        <v>15</v>
      </c>
      <c r="C16" s="33">
        <v>31</v>
      </c>
      <c r="D16" s="68">
        <v>18853.31596195</v>
      </c>
      <c r="E16" s="19">
        <f t="shared" si="0"/>
        <v>4.030038246943328</v>
      </c>
      <c r="F16" s="33">
        <v>31</v>
      </c>
      <c r="G16" s="68">
        <v>18590.38387735</v>
      </c>
      <c r="H16" s="19">
        <v>4.266760603417614</v>
      </c>
      <c r="I16" s="32">
        <f t="shared" si="1"/>
        <v>262.93208460000096</v>
      </c>
      <c r="J16" s="35">
        <f t="shared" si="2"/>
        <v>1.4143445683246487</v>
      </c>
      <c r="K16" s="42">
        <v>18570.14292362</v>
      </c>
      <c r="L16" s="13">
        <v>4.31050922721566</v>
      </c>
      <c r="M16" s="32">
        <f t="shared" si="3"/>
        <v>283.1730383300019</v>
      </c>
      <c r="N16" s="35">
        <f t="shared" si="4"/>
        <v>1.5248834620966996</v>
      </c>
      <c r="P16" s="60"/>
    </row>
    <row r="17" spans="1:16" ht="21">
      <c r="A17" s="11">
        <v>10</v>
      </c>
      <c r="B17" s="65" t="s">
        <v>30</v>
      </c>
      <c r="C17" s="33">
        <v>131</v>
      </c>
      <c r="D17" s="68">
        <v>11748.45753955</v>
      </c>
      <c r="E17" s="19">
        <f t="shared" si="0"/>
        <v>2.5113212616036344</v>
      </c>
      <c r="F17" s="33">
        <v>133</v>
      </c>
      <c r="G17" s="68">
        <v>11463.08873701</v>
      </c>
      <c r="H17" s="19">
        <v>2.630943811555464</v>
      </c>
      <c r="I17" s="32">
        <f t="shared" si="1"/>
        <v>285.3688025399988</v>
      </c>
      <c r="J17" s="35">
        <f t="shared" si="2"/>
        <v>2.4894582000281504</v>
      </c>
      <c r="K17" s="42">
        <v>11540.16979556</v>
      </c>
      <c r="L17" s="13">
        <v>2.678708968045999</v>
      </c>
      <c r="M17" s="32">
        <f t="shared" si="3"/>
        <v>208.2877439900003</v>
      </c>
      <c r="N17" s="61">
        <f t="shared" si="4"/>
        <v>1.804893235367625</v>
      </c>
      <c r="P17" s="60"/>
    </row>
    <row r="18" spans="1:16" ht="21">
      <c r="A18" s="11">
        <v>11</v>
      </c>
      <c r="B18" s="65" t="s">
        <v>19</v>
      </c>
      <c r="C18" s="33">
        <v>146</v>
      </c>
      <c r="D18" s="68">
        <v>11439.33575128</v>
      </c>
      <c r="E18" s="19">
        <f t="shared" si="0"/>
        <v>2.4452441517622754</v>
      </c>
      <c r="F18" s="33">
        <v>147</v>
      </c>
      <c r="G18" s="68">
        <v>11388.91175139</v>
      </c>
      <c r="H18" s="19">
        <v>2.6139191259969636</v>
      </c>
      <c r="I18" s="32">
        <f t="shared" si="1"/>
        <v>50.42399988999932</v>
      </c>
      <c r="J18" s="35">
        <f t="shared" si="2"/>
        <v>0.4427464273208118</v>
      </c>
      <c r="K18" s="42">
        <v>11096.23916373</v>
      </c>
      <c r="L18" s="13">
        <v>2.5756636068650165</v>
      </c>
      <c r="M18" s="32">
        <f t="shared" si="3"/>
        <v>343.09658754999873</v>
      </c>
      <c r="N18" s="35">
        <f t="shared" si="4"/>
        <v>3.092007863992964</v>
      </c>
      <c r="P18" s="60"/>
    </row>
    <row r="19" spans="1:16" ht="21">
      <c r="A19" s="11">
        <v>12</v>
      </c>
      <c r="B19" s="65" t="s">
        <v>17</v>
      </c>
      <c r="C19" s="33">
        <v>173</v>
      </c>
      <c r="D19" s="68">
        <v>9970.29978066</v>
      </c>
      <c r="E19" s="19">
        <f t="shared" si="0"/>
        <v>2.1312266516215845</v>
      </c>
      <c r="F19" s="33">
        <v>173</v>
      </c>
      <c r="G19" s="68">
        <v>9832.59374037</v>
      </c>
      <c r="H19" s="19">
        <v>2.256721748061164</v>
      </c>
      <c r="I19" s="32">
        <f t="shared" si="1"/>
        <v>137.70604028999878</v>
      </c>
      <c r="J19" s="35">
        <f t="shared" si="2"/>
        <v>1.4005057457485974</v>
      </c>
      <c r="K19" s="42">
        <v>9554.70935037</v>
      </c>
      <c r="L19" s="13">
        <v>2.217843071404054</v>
      </c>
      <c r="M19" s="32">
        <f t="shared" si="3"/>
        <v>415.59043028999986</v>
      </c>
      <c r="N19" s="35">
        <f t="shared" si="4"/>
        <v>4.349587361063017</v>
      </c>
      <c r="P19" s="60"/>
    </row>
    <row r="20" spans="1:16" ht="21">
      <c r="A20" s="11">
        <v>13</v>
      </c>
      <c r="B20" s="65" t="s">
        <v>77</v>
      </c>
      <c r="C20" s="33">
        <v>103</v>
      </c>
      <c r="D20" s="34">
        <v>3967.02421296</v>
      </c>
      <c r="E20" s="19">
        <f t="shared" si="0"/>
        <v>0.8479812960778222</v>
      </c>
      <c r="F20" s="33">
        <v>107</v>
      </c>
      <c r="G20" s="34">
        <v>4147.14983345</v>
      </c>
      <c r="H20" s="19">
        <v>0.9518305615729293</v>
      </c>
      <c r="I20" s="32">
        <f t="shared" si="1"/>
        <v>-180.12562049000007</v>
      </c>
      <c r="J20" s="35">
        <f t="shared" si="2"/>
        <v>-4.343359360617896</v>
      </c>
      <c r="K20" s="42">
        <v>4413.65194221</v>
      </c>
      <c r="L20" s="13">
        <v>0</v>
      </c>
      <c r="M20" s="32">
        <f t="shared" si="3"/>
        <v>-446.6277292499999</v>
      </c>
      <c r="N20" s="61">
        <f t="shared" si="4"/>
        <v>-10.11923312254579</v>
      </c>
      <c r="P20" s="60"/>
    </row>
    <row r="21" spans="1:16" ht="21">
      <c r="A21" s="11">
        <v>14</v>
      </c>
      <c r="B21" s="65" t="s">
        <v>20</v>
      </c>
      <c r="C21" s="33">
        <v>2</v>
      </c>
      <c r="D21" s="34">
        <v>2160.9678892</v>
      </c>
      <c r="E21" s="19">
        <f t="shared" si="0"/>
        <v>0.46192315778659676</v>
      </c>
      <c r="F21" s="33">
        <v>2</v>
      </c>
      <c r="G21" s="34">
        <v>2153.51476264</v>
      </c>
      <c r="H21" s="19">
        <v>0.4942626257064888</v>
      </c>
      <c r="I21" s="32">
        <f t="shared" si="1"/>
        <v>7.453126560000328</v>
      </c>
      <c r="J21" s="35">
        <f t="shared" si="2"/>
        <v>0.3460912685299412</v>
      </c>
      <c r="K21" s="42">
        <v>2171.17540668</v>
      </c>
      <c r="L21" s="13">
        <v>0.50397413002643</v>
      </c>
      <c r="M21" s="32">
        <f t="shared" si="3"/>
        <v>-10.207517479999751</v>
      </c>
      <c r="N21" s="61">
        <f t="shared" si="4"/>
        <v>-0.4701378547580515</v>
      </c>
      <c r="P21" s="60"/>
    </row>
    <row r="22" spans="1:16" ht="21">
      <c r="A22" s="11">
        <v>15</v>
      </c>
      <c r="B22" s="65" t="s">
        <v>24</v>
      </c>
      <c r="C22" s="33">
        <v>307</v>
      </c>
      <c r="D22" s="68">
        <v>1286.93991216</v>
      </c>
      <c r="E22" s="19">
        <f t="shared" si="0"/>
        <v>0.2750930965136308</v>
      </c>
      <c r="F22" s="33">
        <v>300</v>
      </c>
      <c r="G22" s="68">
        <v>1259.06167413</v>
      </c>
      <c r="H22" s="19">
        <v>0.28897277129366566</v>
      </c>
      <c r="I22" s="32">
        <f t="shared" si="1"/>
        <v>27.87823802999992</v>
      </c>
      <c r="J22" s="35">
        <f t="shared" si="2"/>
        <v>2.214207500936245</v>
      </c>
      <c r="K22" s="42">
        <v>909.516511</v>
      </c>
      <c r="L22" s="13">
        <v>0.21111734729752146</v>
      </c>
      <c r="M22" s="32">
        <f t="shared" si="3"/>
        <v>377.4234011599999</v>
      </c>
      <c r="N22" s="61">
        <f t="shared" si="4"/>
        <v>41.49714673623994</v>
      </c>
      <c r="P22" s="60"/>
    </row>
    <row r="23" spans="1:16" ht="21">
      <c r="A23" s="11">
        <v>16</v>
      </c>
      <c r="B23" s="65" t="s">
        <v>23</v>
      </c>
      <c r="C23" s="33">
        <v>55</v>
      </c>
      <c r="D23" s="68">
        <v>1082.23169619</v>
      </c>
      <c r="E23" s="19">
        <f t="shared" si="0"/>
        <v>0.23133517395573044</v>
      </c>
      <c r="F23" s="33">
        <v>55</v>
      </c>
      <c r="G23" s="68">
        <v>1011.19741765</v>
      </c>
      <c r="H23" s="19">
        <v>0.2320843578256261</v>
      </c>
      <c r="I23" s="32">
        <f t="shared" si="1"/>
        <v>71.03427854000006</v>
      </c>
      <c r="J23" s="35">
        <f t="shared" si="2"/>
        <v>7.0247685862452185</v>
      </c>
      <c r="K23" s="42">
        <v>996.6523750800001</v>
      </c>
      <c r="L23" s="13">
        <v>0.2313433599719049</v>
      </c>
      <c r="M23" s="32">
        <f t="shared" si="3"/>
        <v>85.57932111000002</v>
      </c>
      <c r="N23" s="61">
        <f t="shared" si="4"/>
        <v>8.586677085190377</v>
      </c>
      <c r="P23" s="60"/>
    </row>
    <row r="24" spans="1:16" ht="21">
      <c r="A24" s="11">
        <v>17</v>
      </c>
      <c r="B24" s="65" t="s">
        <v>32</v>
      </c>
      <c r="C24" s="33">
        <v>12</v>
      </c>
      <c r="D24" s="68">
        <v>677.66125</v>
      </c>
      <c r="E24" s="19">
        <f t="shared" si="0"/>
        <v>0.14485519478287875</v>
      </c>
      <c r="F24" s="33">
        <v>12</v>
      </c>
      <c r="G24" s="68">
        <v>675.74098</v>
      </c>
      <c r="H24" s="19">
        <v>0.15509227838439907</v>
      </c>
      <c r="I24" s="32">
        <f t="shared" si="1"/>
        <v>1.9202699999999595</v>
      </c>
      <c r="J24" s="35">
        <f t="shared" si="2"/>
        <v>0.2841724946147205</v>
      </c>
      <c r="K24" s="42">
        <v>686.45451</v>
      </c>
      <c r="L24" s="13">
        <v>0.1593401037132133</v>
      </c>
      <c r="M24" s="32">
        <f t="shared" si="3"/>
        <v>-8.793260000000032</v>
      </c>
      <c r="N24" s="61">
        <f t="shared" si="4"/>
        <v>-1.280967620126792</v>
      </c>
      <c r="P24" s="60"/>
    </row>
    <row r="25" spans="1:16" ht="21">
      <c r="A25" s="11">
        <v>18</v>
      </c>
      <c r="B25" s="65" t="s">
        <v>18</v>
      </c>
      <c r="C25" s="33">
        <v>2</v>
      </c>
      <c r="D25" s="68">
        <v>554.49082912</v>
      </c>
      <c r="E25" s="19">
        <f t="shared" si="0"/>
        <v>0.11852658988174038</v>
      </c>
      <c r="F25" s="33">
        <v>2</v>
      </c>
      <c r="G25" s="68">
        <v>541.65272607</v>
      </c>
      <c r="H25" s="19">
        <v>0.12431709466446313</v>
      </c>
      <c r="I25" s="32">
        <f t="shared" si="1"/>
        <v>12.838103049999972</v>
      </c>
      <c r="J25" s="35">
        <f t="shared" si="2"/>
        <v>2.370172332215098</v>
      </c>
      <c r="K25" s="42">
        <v>556.9181015</v>
      </c>
      <c r="L25" s="13">
        <v>0.129272059197012</v>
      </c>
      <c r="M25" s="32">
        <f t="shared" si="3"/>
        <v>-2.4272723800000904</v>
      </c>
      <c r="N25" s="35">
        <f t="shared" si="4"/>
        <v>-0.4358400945242198</v>
      </c>
      <c r="P25" s="60"/>
    </row>
    <row r="26" spans="1:16" ht="21">
      <c r="A26" s="11">
        <v>19</v>
      </c>
      <c r="B26" s="65" t="s">
        <v>21</v>
      </c>
      <c r="C26" s="33">
        <v>21</v>
      </c>
      <c r="D26" s="68">
        <v>523.75062762</v>
      </c>
      <c r="E26" s="19">
        <f t="shared" si="0"/>
        <v>0.11195564034619082</v>
      </c>
      <c r="F26" s="33">
        <v>21</v>
      </c>
      <c r="G26" s="68">
        <v>516.18084482</v>
      </c>
      <c r="H26" s="19">
        <v>0.11847093139373865</v>
      </c>
      <c r="I26" s="32">
        <f t="shared" si="1"/>
        <v>7.569782800000098</v>
      </c>
      <c r="J26" s="35">
        <f t="shared" si="2"/>
        <v>1.4664982003816502</v>
      </c>
      <c r="K26" s="42">
        <v>522.87273338</v>
      </c>
      <c r="L26" s="13">
        <v>0.1213694343206814</v>
      </c>
      <c r="M26" s="32">
        <f t="shared" si="3"/>
        <v>0.877894240000046</v>
      </c>
      <c r="N26" s="61">
        <f t="shared" si="4"/>
        <v>0.16789826356503326</v>
      </c>
      <c r="P26" s="60"/>
    </row>
    <row r="27" spans="1:16" ht="21">
      <c r="A27" s="11">
        <v>20</v>
      </c>
      <c r="B27" s="65" t="s">
        <v>36</v>
      </c>
      <c r="C27" s="33">
        <v>44</v>
      </c>
      <c r="D27" s="68">
        <v>434.60977913</v>
      </c>
      <c r="E27" s="19">
        <f t="shared" si="0"/>
        <v>0.09290111277636146</v>
      </c>
      <c r="F27" s="33">
        <v>42</v>
      </c>
      <c r="G27" s="68">
        <v>193.020234</v>
      </c>
      <c r="H27" s="19">
        <v>0.04430092113896932</v>
      </c>
      <c r="I27" s="32">
        <f t="shared" si="1"/>
        <v>241.58954513</v>
      </c>
      <c r="J27" s="35">
        <f t="shared" si="2"/>
        <v>125.16280812818827</v>
      </c>
      <c r="K27" s="42">
        <v>191.08790486</v>
      </c>
      <c r="L27" s="13">
        <v>0.04435540321343805</v>
      </c>
      <c r="M27" s="32">
        <f t="shared" si="3"/>
        <v>243.52187426999998</v>
      </c>
      <c r="N27" s="61">
        <f t="shared" si="4"/>
        <v>127.43971129330009</v>
      </c>
      <c r="P27" s="60"/>
    </row>
    <row r="28" spans="1:16" ht="21">
      <c r="A28" s="11">
        <v>21</v>
      </c>
      <c r="B28" s="65" t="s">
        <v>22</v>
      </c>
      <c r="C28" s="33">
        <v>9</v>
      </c>
      <c r="D28" s="68">
        <v>415.75542259</v>
      </c>
      <c r="E28" s="19">
        <f t="shared" si="0"/>
        <v>0.08887085209802467</v>
      </c>
      <c r="F28" s="33">
        <v>9</v>
      </c>
      <c r="G28" s="68">
        <v>410.31530827</v>
      </c>
      <c r="H28" s="19">
        <v>0.09417326741910985</v>
      </c>
      <c r="I28" s="32">
        <f t="shared" si="1"/>
        <v>5.440114320000021</v>
      </c>
      <c r="J28" s="35">
        <f t="shared" si="2"/>
        <v>1.3258375230836523</v>
      </c>
      <c r="K28" s="42">
        <v>414.55363146</v>
      </c>
      <c r="L28" s="13">
        <v>0.09622635975037241</v>
      </c>
      <c r="M28" s="32">
        <f t="shared" si="3"/>
        <v>1.2017911300000037</v>
      </c>
      <c r="N28" s="59">
        <f t="shared" si="4"/>
        <v>0.2899000367618209</v>
      </c>
      <c r="P28" s="60"/>
    </row>
    <row r="29" spans="1:16" ht="21.75" thickBot="1">
      <c r="A29" s="11">
        <v>22</v>
      </c>
      <c r="B29" s="64" t="s">
        <v>31</v>
      </c>
      <c r="C29" s="49">
        <v>11</v>
      </c>
      <c r="D29" s="127">
        <v>236.14103769</v>
      </c>
      <c r="E29" s="19">
        <f t="shared" si="0"/>
        <v>0.05047692488070708</v>
      </c>
      <c r="F29" s="49">
        <v>9</v>
      </c>
      <c r="G29" s="127">
        <v>125.253117</v>
      </c>
      <c r="H29" s="19">
        <v>0.02874739266261121</v>
      </c>
      <c r="I29" s="32">
        <f t="shared" si="1"/>
        <v>110.88792068999999</v>
      </c>
      <c r="J29" s="35">
        <f t="shared" si="2"/>
        <v>88.53106680770266</v>
      </c>
      <c r="K29" s="50">
        <v>126.32169589</v>
      </c>
      <c r="L29" s="51">
        <v>0.029321844100553135</v>
      </c>
      <c r="M29" s="32">
        <f t="shared" si="3"/>
        <v>109.81934179999999</v>
      </c>
      <c r="N29" s="59">
        <f t="shared" si="4"/>
        <v>86.93624719512145</v>
      </c>
      <c r="P29" s="60"/>
    </row>
    <row r="30" spans="1:16" ht="22.5" customHeight="1" thickBot="1">
      <c r="A30" s="147" t="s">
        <v>25</v>
      </c>
      <c r="B30" s="148"/>
      <c r="C30" s="36">
        <f>SUM(C8:C29)</f>
        <v>2522</v>
      </c>
      <c r="D30" s="56">
        <f>SUM(D8:D29)</f>
        <v>467819.77754801</v>
      </c>
      <c r="E30" s="56">
        <f>SUM(E8:E29)</f>
        <v>100.00000000000003</v>
      </c>
      <c r="F30" s="36">
        <v>2509</v>
      </c>
      <c r="G30" s="56">
        <v>435702.5295128901</v>
      </c>
      <c r="H30" s="56">
        <v>99.99999999999999</v>
      </c>
      <c r="I30" s="58">
        <f>SUM(I8:I29)</f>
        <v>32117.248035119992</v>
      </c>
      <c r="J30" s="58">
        <f>SUM(J8:J29)</f>
        <v>290.7937518319824</v>
      </c>
      <c r="K30" s="43">
        <v>430810.8843932399</v>
      </c>
      <c r="L30" s="44">
        <v>100.00000000000003</v>
      </c>
      <c r="M30" s="58">
        <f t="shared" si="3"/>
        <v>37008.89315477008</v>
      </c>
      <c r="N30" s="62">
        <f t="shared" si="4"/>
        <v>8.590519528515145</v>
      </c>
      <c r="P30" s="60"/>
    </row>
    <row r="31" spans="1:14" ht="22.5" customHeight="1">
      <c r="A31" s="14"/>
      <c r="B31" s="14"/>
      <c r="C31" s="37"/>
      <c r="D31" s="37"/>
      <c r="E31" s="37"/>
      <c r="F31" s="37"/>
      <c r="G31" s="52"/>
      <c r="H31" s="52"/>
      <c r="I31" s="53"/>
      <c r="J31" s="53"/>
      <c r="K31" s="52"/>
      <c r="L31" s="52"/>
      <c r="M31" s="54"/>
      <c r="N31" s="54"/>
    </row>
    <row r="32" spans="2:12" ht="21">
      <c r="B32" s="57" t="s">
        <v>45</v>
      </c>
      <c r="L32" s="2" t="s">
        <v>26</v>
      </c>
    </row>
    <row r="33" spans="2:12" ht="21">
      <c r="B33" s="57"/>
      <c r="L33" s="2" t="s">
        <v>27</v>
      </c>
    </row>
    <row r="34" spans="2:8" ht="21">
      <c r="B34" s="124" t="s">
        <v>76</v>
      </c>
      <c r="H34" s="2"/>
    </row>
    <row r="35" spans="2:8" ht="21">
      <c r="B35" s="38"/>
      <c r="H35" s="2"/>
    </row>
    <row r="36" spans="2:4" ht="21">
      <c r="B36" s="38"/>
      <c r="D36" s="38"/>
    </row>
    <row r="37" spans="2:6" ht="21">
      <c r="B37" s="18"/>
      <c r="D37" s="38"/>
      <c r="F37" s="15"/>
    </row>
    <row r="38" spans="2:4" ht="21">
      <c r="B38" s="38"/>
      <c r="D38" s="38"/>
    </row>
    <row r="39" spans="2:4" ht="21">
      <c r="B39" s="38"/>
      <c r="D39" s="38"/>
    </row>
    <row r="40" spans="2:4" ht="21">
      <c r="B40" s="38"/>
      <c r="D40" s="38"/>
    </row>
    <row r="41" ht="21">
      <c r="C41" s="38"/>
    </row>
    <row r="57" ht="0.75" customHeight="1">
      <c r="A57" s="1">
        <v>100</v>
      </c>
    </row>
  </sheetData>
  <sheetProtection/>
  <mergeCells count="12">
    <mergeCell ref="C5:E5"/>
    <mergeCell ref="F5:H5"/>
    <mergeCell ref="I5:J5"/>
    <mergeCell ref="K5:L5"/>
    <mergeCell ref="M5:N5"/>
    <mergeCell ref="A30:B30"/>
    <mergeCell ref="A1:J1"/>
    <mergeCell ref="A2:J2"/>
    <mergeCell ref="A4:A7"/>
    <mergeCell ref="B4:B7"/>
    <mergeCell ref="F4:J4"/>
    <mergeCell ref="K4:N4"/>
  </mergeCells>
  <conditionalFormatting sqref="J8 J10 J12 J14:J15 J18:J22 J25:J29">
    <cfRule type="cellIs" priority="8" dxfId="0" operator="greaterThanOrEqual" stopIfTrue="1">
      <formula>100</formula>
    </cfRule>
  </conditionalFormatting>
  <conditionalFormatting sqref="J9">
    <cfRule type="cellIs" priority="7" dxfId="0" operator="greaterThanOrEqual" stopIfTrue="1">
      <formula>100</formula>
    </cfRule>
  </conditionalFormatting>
  <conditionalFormatting sqref="J11">
    <cfRule type="cellIs" priority="6" dxfId="0" operator="greaterThanOrEqual" stopIfTrue="1">
      <formula>100</formula>
    </cfRule>
  </conditionalFormatting>
  <conditionalFormatting sqref="J13">
    <cfRule type="cellIs" priority="5" dxfId="0" operator="greaterThanOrEqual" stopIfTrue="1">
      <formula>100</formula>
    </cfRule>
  </conditionalFormatting>
  <conditionalFormatting sqref="J16">
    <cfRule type="cellIs" priority="4" dxfId="0" operator="greaterThanOrEqual" stopIfTrue="1">
      <formula>100</formula>
    </cfRule>
  </conditionalFormatting>
  <conditionalFormatting sqref="J17">
    <cfRule type="cellIs" priority="3" dxfId="0" operator="greaterThanOrEqual" stopIfTrue="1">
      <formula>100</formula>
    </cfRule>
  </conditionalFormatting>
  <conditionalFormatting sqref="J23">
    <cfRule type="cellIs" priority="2" dxfId="0" operator="greaterThanOrEqual" stopIfTrue="1">
      <formula>100</formula>
    </cfRule>
  </conditionalFormatting>
  <conditionalFormatting sqref="J24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PageLayoutView="0" workbookViewId="0" topLeftCell="A1">
      <selection activeCell="A1" sqref="A1:J1"/>
    </sheetView>
  </sheetViews>
  <sheetFormatPr defaultColWidth="9.140625" defaultRowHeight="21.75"/>
  <cols>
    <col min="1" max="1" width="6.57421875" style="1" customWidth="1"/>
    <col min="2" max="2" width="50.57421875" style="1" bestFit="1" customWidth="1"/>
    <col min="3" max="3" width="10.57421875" style="1" customWidth="1"/>
    <col min="4" max="4" width="10.57421875" style="1" bestFit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10.57421875" style="1" bestFit="1" customWidth="1"/>
    <col min="12" max="12" width="10.7109375" style="1" customWidth="1"/>
    <col min="13" max="13" width="12.421875" style="1" customWidth="1"/>
    <col min="14" max="14" width="14.57421875" style="1" customWidth="1"/>
    <col min="15" max="16384" width="9.140625" style="1" customWidth="1"/>
  </cols>
  <sheetData>
    <row r="1" spans="1:10" ht="23.25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23.25">
      <c r="A2" s="149" t="s">
        <v>64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21.75" thickBot="1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4" ht="29.25" customHeight="1" thickBot="1">
      <c r="A4" s="150" t="s">
        <v>2</v>
      </c>
      <c r="B4" s="153" t="s">
        <v>3</v>
      </c>
      <c r="C4" s="39"/>
      <c r="D4" s="40"/>
      <c r="E4" s="40"/>
      <c r="F4" s="156" t="s">
        <v>33</v>
      </c>
      <c r="G4" s="157"/>
      <c r="H4" s="157"/>
      <c r="I4" s="157"/>
      <c r="J4" s="158"/>
      <c r="K4" s="156" t="s">
        <v>34</v>
      </c>
      <c r="L4" s="157"/>
      <c r="M4" s="157"/>
      <c r="N4" s="158"/>
    </row>
    <row r="5" spans="1:14" ht="22.5" customHeight="1" thickBot="1">
      <c r="A5" s="151"/>
      <c r="B5" s="154"/>
      <c r="C5" s="159" t="s">
        <v>63</v>
      </c>
      <c r="D5" s="160"/>
      <c r="E5" s="161"/>
      <c r="F5" s="159" t="s">
        <v>62</v>
      </c>
      <c r="G5" s="160"/>
      <c r="H5" s="161"/>
      <c r="I5" s="147" t="s">
        <v>1</v>
      </c>
      <c r="J5" s="148"/>
      <c r="K5" s="159" t="s">
        <v>60</v>
      </c>
      <c r="L5" s="161"/>
      <c r="M5" s="147" t="s">
        <v>1</v>
      </c>
      <c r="N5" s="148"/>
    </row>
    <row r="6" spans="1:14" ht="21.75" customHeight="1">
      <c r="A6" s="151"/>
      <c r="B6" s="154"/>
      <c r="C6" s="45" t="s">
        <v>4</v>
      </c>
      <c r="D6" s="4" t="s">
        <v>5</v>
      </c>
      <c r="E6" s="5" t="s">
        <v>6</v>
      </c>
      <c r="F6" s="45" t="s">
        <v>4</v>
      </c>
      <c r="G6" s="4" t="s">
        <v>5</v>
      </c>
      <c r="H6" s="5" t="s">
        <v>6</v>
      </c>
      <c r="I6" s="3" t="s">
        <v>5</v>
      </c>
      <c r="J6" s="6" t="s">
        <v>7</v>
      </c>
      <c r="K6" s="3" t="s">
        <v>5</v>
      </c>
      <c r="L6" s="6" t="s">
        <v>6</v>
      </c>
      <c r="M6" s="3" t="s">
        <v>5</v>
      </c>
      <c r="N6" s="6" t="s">
        <v>7</v>
      </c>
    </row>
    <row r="7" spans="1:14" ht="22.5" customHeight="1" thickBot="1">
      <c r="A7" s="152"/>
      <c r="B7" s="155"/>
      <c r="C7" s="46" t="s">
        <v>8</v>
      </c>
      <c r="D7" s="8" t="s">
        <v>9</v>
      </c>
      <c r="E7" s="9"/>
      <c r="F7" s="46" t="s">
        <v>8</v>
      </c>
      <c r="G7" s="8" t="s">
        <v>9</v>
      </c>
      <c r="H7" s="9"/>
      <c r="I7" s="7" t="s">
        <v>9</v>
      </c>
      <c r="J7" s="10"/>
      <c r="K7" s="7" t="s">
        <v>9</v>
      </c>
      <c r="L7" s="10"/>
      <c r="M7" s="7" t="s">
        <v>9</v>
      </c>
      <c r="N7" s="10"/>
    </row>
    <row r="8" spans="1:16" ht="21">
      <c r="A8" s="11">
        <v>1</v>
      </c>
      <c r="B8" s="65" t="s">
        <v>16</v>
      </c>
      <c r="C8" s="31">
        <v>111</v>
      </c>
      <c r="D8" s="67">
        <v>102582.12771769</v>
      </c>
      <c r="E8" s="19">
        <f aca="true" t="shared" si="0" ref="E8:E29">(D8*$A$57)/$D$30</f>
        <v>20.993962502602344</v>
      </c>
      <c r="F8" s="31">
        <v>115</v>
      </c>
      <c r="G8" s="67">
        <v>98366.08222887</v>
      </c>
      <c r="H8" s="19">
        <v>21.026490744884164</v>
      </c>
      <c r="I8" s="32">
        <f aca="true" t="shared" si="1" ref="I8:I29">(D8-G8)</f>
        <v>4216.045488820004</v>
      </c>
      <c r="J8" s="35">
        <f aca="true" t="shared" si="2" ref="J8:J29">IF(G8&lt;&gt;0,(D8-G8)/G8*100,0)</f>
        <v>4.286076453680915</v>
      </c>
      <c r="K8" s="41">
        <v>81554.57323707</v>
      </c>
      <c r="L8" s="12">
        <v>18.930481144164357</v>
      </c>
      <c r="M8" s="32">
        <f aca="true" t="shared" si="3" ref="M8:M30">D8-K8</f>
        <v>21027.554480620005</v>
      </c>
      <c r="N8" s="35">
        <f aca="true" t="shared" si="4" ref="N8:N30">IF(AND(K8=0,M8=0),"0.00",IF(K8=0,"new",(M8*100)/K8))</f>
        <v>25.78341550448098</v>
      </c>
      <c r="P8" s="60"/>
    </row>
    <row r="9" spans="1:16" ht="21">
      <c r="A9" s="11">
        <v>2</v>
      </c>
      <c r="B9" s="65" t="s">
        <v>10</v>
      </c>
      <c r="C9" s="69">
        <v>586</v>
      </c>
      <c r="D9" s="70">
        <v>91203.38913544</v>
      </c>
      <c r="E9" s="19">
        <f t="shared" si="0"/>
        <v>18.665244855215544</v>
      </c>
      <c r="F9" s="69">
        <v>587</v>
      </c>
      <c r="G9" s="70">
        <v>90021.74776132</v>
      </c>
      <c r="H9" s="19">
        <v>19.24282642199357</v>
      </c>
      <c r="I9" s="32">
        <f t="shared" si="1"/>
        <v>1181.641374119994</v>
      </c>
      <c r="J9" s="35">
        <f t="shared" si="2"/>
        <v>1.3126176768450994</v>
      </c>
      <c r="K9" s="42">
        <v>83006.06323777</v>
      </c>
      <c r="L9" s="13">
        <v>19.267401601209983</v>
      </c>
      <c r="M9" s="32">
        <f t="shared" si="3"/>
        <v>8197.325897670002</v>
      </c>
      <c r="N9" s="35">
        <f t="shared" si="4"/>
        <v>9.875574841067753</v>
      </c>
      <c r="P9" s="60"/>
    </row>
    <row r="10" spans="1:16" ht="21">
      <c r="A10" s="11">
        <v>3</v>
      </c>
      <c r="B10" s="65" t="s">
        <v>40</v>
      </c>
      <c r="C10" s="33">
        <v>151</v>
      </c>
      <c r="D10" s="68">
        <v>51844.71148156</v>
      </c>
      <c r="E10" s="19">
        <f t="shared" si="0"/>
        <v>10.61028809811294</v>
      </c>
      <c r="F10" s="33">
        <v>139</v>
      </c>
      <c r="G10" s="68">
        <v>49608.31481221</v>
      </c>
      <c r="H10" s="19">
        <v>10.604150827530791</v>
      </c>
      <c r="I10" s="32">
        <f t="shared" si="1"/>
        <v>2236.396669349997</v>
      </c>
      <c r="J10" s="35">
        <f t="shared" si="2"/>
        <v>4.508108525386871</v>
      </c>
      <c r="K10" s="42">
        <v>48665.05175656</v>
      </c>
      <c r="L10" s="13">
        <v>11.296151866056157</v>
      </c>
      <c r="M10" s="32">
        <f t="shared" si="3"/>
        <v>3179.6597249999977</v>
      </c>
      <c r="N10" s="35">
        <f t="shared" si="4"/>
        <v>6.53376419058546</v>
      </c>
      <c r="P10" s="60"/>
    </row>
    <row r="11" spans="1:16" ht="21">
      <c r="A11" s="11">
        <v>4</v>
      </c>
      <c r="B11" s="65" t="s">
        <v>14</v>
      </c>
      <c r="C11" s="33">
        <v>48</v>
      </c>
      <c r="D11" s="68">
        <v>42272.67055275</v>
      </c>
      <c r="E11" s="19">
        <f t="shared" si="0"/>
        <v>8.651320461120187</v>
      </c>
      <c r="F11" s="33">
        <v>48</v>
      </c>
      <c r="G11" s="68">
        <v>38741.91407814</v>
      </c>
      <c r="H11" s="19">
        <v>8.281375849733953</v>
      </c>
      <c r="I11" s="32">
        <f t="shared" si="1"/>
        <v>3530.7564746100034</v>
      </c>
      <c r="J11" s="35">
        <f t="shared" si="2"/>
        <v>9.1135313229199</v>
      </c>
      <c r="K11" s="42">
        <v>30610.51158976</v>
      </c>
      <c r="L11" s="13">
        <v>7.1053245632064925</v>
      </c>
      <c r="M11" s="32">
        <f t="shared" si="3"/>
        <v>11662.15896299</v>
      </c>
      <c r="N11" s="35">
        <f t="shared" si="4"/>
        <v>38.098543138662514</v>
      </c>
      <c r="P11" s="60"/>
    </row>
    <row r="12" spans="1:16" ht="21">
      <c r="A12" s="11">
        <v>5</v>
      </c>
      <c r="B12" s="65" t="s">
        <v>13</v>
      </c>
      <c r="C12" s="33">
        <v>55</v>
      </c>
      <c r="D12" s="68">
        <v>36881.89747726</v>
      </c>
      <c r="E12" s="19">
        <f t="shared" si="0"/>
        <v>7.548070895871025</v>
      </c>
      <c r="F12" s="33">
        <v>54</v>
      </c>
      <c r="G12" s="68">
        <v>34864.77026498</v>
      </c>
      <c r="H12" s="19">
        <v>7.452607165887081</v>
      </c>
      <c r="I12" s="32">
        <f t="shared" si="1"/>
        <v>2017.12721228</v>
      </c>
      <c r="J12" s="35">
        <f t="shared" si="2"/>
        <v>5.785574369053303</v>
      </c>
      <c r="K12" s="42">
        <v>34345.90806119</v>
      </c>
      <c r="L12" s="13">
        <v>7.97238633131641</v>
      </c>
      <c r="M12" s="32">
        <f t="shared" si="3"/>
        <v>2535.9894160699987</v>
      </c>
      <c r="N12" s="35">
        <f t="shared" si="4"/>
        <v>7.383672638824775</v>
      </c>
      <c r="P12" s="60"/>
    </row>
    <row r="13" spans="1:16" ht="21">
      <c r="A13" s="11">
        <v>6</v>
      </c>
      <c r="B13" s="66" t="s">
        <v>35</v>
      </c>
      <c r="C13" s="33">
        <v>56</v>
      </c>
      <c r="D13" s="68">
        <v>35349.77564594</v>
      </c>
      <c r="E13" s="19">
        <f t="shared" si="0"/>
        <v>7.23451424626954</v>
      </c>
      <c r="F13" s="33">
        <v>56</v>
      </c>
      <c r="G13" s="68">
        <v>33493.41182918</v>
      </c>
      <c r="H13" s="19">
        <v>7.159468974298064</v>
      </c>
      <c r="I13" s="32">
        <f t="shared" si="1"/>
        <v>1856.3638167600002</v>
      </c>
      <c r="J13" s="35">
        <f t="shared" si="2"/>
        <v>5.542474520743528</v>
      </c>
      <c r="K13" s="42">
        <v>32376.68845312</v>
      </c>
      <c r="L13" s="13">
        <v>7.515290264478759</v>
      </c>
      <c r="M13" s="32">
        <f t="shared" si="3"/>
        <v>2973.087192819996</v>
      </c>
      <c r="N13" s="35">
        <f t="shared" si="4"/>
        <v>9.182801993863249</v>
      </c>
      <c r="P13" s="60"/>
    </row>
    <row r="14" spans="1:16" ht="21">
      <c r="A14" s="11">
        <v>7</v>
      </c>
      <c r="B14" s="65" t="s">
        <v>11</v>
      </c>
      <c r="C14" s="33">
        <v>331</v>
      </c>
      <c r="D14" s="68">
        <v>32323.94129369</v>
      </c>
      <c r="E14" s="19">
        <f t="shared" si="0"/>
        <v>6.615261610907524</v>
      </c>
      <c r="F14" s="33">
        <v>330</v>
      </c>
      <c r="G14" s="68">
        <v>31922.90185005</v>
      </c>
      <c r="H14" s="19">
        <v>6.823760640768103</v>
      </c>
      <c r="I14" s="32">
        <f t="shared" si="1"/>
        <v>401.039443640002</v>
      </c>
      <c r="J14" s="35">
        <f t="shared" si="2"/>
        <v>1.2562750263863431</v>
      </c>
      <c r="K14" s="42">
        <v>31813.59873363</v>
      </c>
      <c r="L14" s="13">
        <v>7.384585646770907</v>
      </c>
      <c r="M14" s="32">
        <f t="shared" si="3"/>
        <v>510.34256006000214</v>
      </c>
      <c r="N14" s="35">
        <f t="shared" si="4"/>
        <v>1.6041648237692818</v>
      </c>
      <c r="P14" s="60"/>
    </row>
    <row r="15" spans="1:16" ht="21">
      <c r="A15" s="11">
        <v>8</v>
      </c>
      <c r="B15" s="66" t="s">
        <v>12</v>
      </c>
      <c r="C15" s="33">
        <v>150</v>
      </c>
      <c r="D15" s="68">
        <v>31778.69486677</v>
      </c>
      <c r="E15" s="19">
        <f t="shared" si="0"/>
        <v>6.503674112226091</v>
      </c>
      <c r="F15" s="33">
        <v>146</v>
      </c>
      <c r="G15" s="68">
        <v>27449.65303316</v>
      </c>
      <c r="H15" s="19">
        <v>5.867570023873772</v>
      </c>
      <c r="I15" s="32">
        <f t="shared" si="1"/>
        <v>4329.041833610001</v>
      </c>
      <c r="J15" s="35">
        <f t="shared" si="2"/>
        <v>15.770843545382485</v>
      </c>
      <c r="K15" s="42">
        <v>26688.0232788</v>
      </c>
      <c r="L15" s="13">
        <v>6.194834960214105</v>
      </c>
      <c r="M15" s="32">
        <f t="shared" si="3"/>
        <v>5090.671587970002</v>
      </c>
      <c r="N15" s="35">
        <f t="shared" si="4"/>
        <v>19.074742009888187</v>
      </c>
      <c r="P15" s="60"/>
    </row>
    <row r="16" spans="1:16" ht="21">
      <c r="A16" s="11">
        <v>9</v>
      </c>
      <c r="B16" s="65" t="s">
        <v>15</v>
      </c>
      <c r="C16" s="33">
        <v>32</v>
      </c>
      <c r="D16" s="68">
        <v>19068.05287061</v>
      </c>
      <c r="E16" s="19">
        <f t="shared" si="0"/>
        <v>3.9023755489348493</v>
      </c>
      <c r="F16" s="33">
        <v>31</v>
      </c>
      <c r="G16" s="68">
        <v>18853.31596195</v>
      </c>
      <c r="H16" s="19">
        <v>4.030038246943328</v>
      </c>
      <c r="I16" s="32">
        <f t="shared" si="1"/>
        <v>214.73690866000106</v>
      </c>
      <c r="J16" s="35">
        <f t="shared" si="2"/>
        <v>1.1389874815304946</v>
      </c>
      <c r="K16" s="42">
        <v>18570.14292362</v>
      </c>
      <c r="L16" s="13">
        <v>4.31050922721566</v>
      </c>
      <c r="M16" s="32">
        <f t="shared" si="3"/>
        <v>497.90994699000294</v>
      </c>
      <c r="N16" s="35">
        <f t="shared" si="4"/>
        <v>2.6812391753684044</v>
      </c>
      <c r="P16" s="60"/>
    </row>
    <row r="17" spans="1:16" ht="21">
      <c r="A17" s="11">
        <v>10</v>
      </c>
      <c r="B17" s="65" t="s">
        <v>30</v>
      </c>
      <c r="C17" s="33">
        <v>131</v>
      </c>
      <c r="D17" s="68">
        <v>11979.06267773</v>
      </c>
      <c r="E17" s="19">
        <f t="shared" si="0"/>
        <v>2.451577075537871</v>
      </c>
      <c r="F17" s="33">
        <v>131</v>
      </c>
      <c r="G17" s="68">
        <v>11748.45753955</v>
      </c>
      <c r="H17" s="19">
        <v>2.5113212616036344</v>
      </c>
      <c r="I17" s="32">
        <f t="shared" si="1"/>
        <v>230.60513818000072</v>
      </c>
      <c r="J17" s="35">
        <f t="shared" si="2"/>
        <v>1.962854590942613</v>
      </c>
      <c r="K17" s="42">
        <v>11540.16979556</v>
      </c>
      <c r="L17" s="13">
        <v>2.678708968045999</v>
      </c>
      <c r="M17" s="32">
        <f t="shared" si="3"/>
        <v>438.89288217000103</v>
      </c>
      <c r="N17" s="61">
        <f t="shared" si="4"/>
        <v>3.8031752560422643</v>
      </c>
      <c r="P17" s="60"/>
    </row>
    <row r="18" spans="1:16" ht="21">
      <c r="A18" s="11">
        <v>11</v>
      </c>
      <c r="B18" s="65" t="s">
        <v>19</v>
      </c>
      <c r="C18" s="33">
        <v>143</v>
      </c>
      <c r="D18" s="68">
        <v>11637.64140259</v>
      </c>
      <c r="E18" s="19">
        <f t="shared" si="0"/>
        <v>2.3817034473791154</v>
      </c>
      <c r="F18" s="33">
        <v>146</v>
      </c>
      <c r="G18" s="68">
        <v>11439.33575128</v>
      </c>
      <c r="H18" s="19">
        <v>2.4452441517622754</v>
      </c>
      <c r="I18" s="32">
        <f t="shared" si="1"/>
        <v>198.30565131000003</v>
      </c>
      <c r="J18" s="35">
        <f t="shared" si="2"/>
        <v>1.7335416637964378</v>
      </c>
      <c r="K18" s="42">
        <v>11096.23916373</v>
      </c>
      <c r="L18" s="13">
        <v>2.5756636068650165</v>
      </c>
      <c r="M18" s="32">
        <f t="shared" si="3"/>
        <v>541.4022388599988</v>
      </c>
      <c r="N18" s="35">
        <f t="shared" si="4"/>
        <v>4.879150772359582</v>
      </c>
      <c r="P18" s="60"/>
    </row>
    <row r="19" spans="1:16" ht="21">
      <c r="A19" s="11">
        <v>12</v>
      </c>
      <c r="B19" s="65" t="s">
        <v>17</v>
      </c>
      <c r="C19" s="33">
        <v>175</v>
      </c>
      <c r="D19" s="68">
        <v>10294.60039308</v>
      </c>
      <c r="E19" s="19">
        <f t="shared" si="0"/>
        <v>2.106843164984643</v>
      </c>
      <c r="F19" s="33">
        <v>173</v>
      </c>
      <c r="G19" s="68">
        <v>9970.29978066</v>
      </c>
      <c r="H19" s="19">
        <v>2.1312266516215845</v>
      </c>
      <c r="I19" s="32">
        <f t="shared" si="1"/>
        <v>324.3006124200001</v>
      </c>
      <c r="J19" s="35">
        <f t="shared" si="2"/>
        <v>3.2526666153917043</v>
      </c>
      <c r="K19" s="42">
        <v>9554.70935037</v>
      </c>
      <c r="L19" s="13">
        <v>2.217843071404054</v>
      </c>
      <c r="M19" s="32">
        <f t="shared" si="3"/>
        <v>739.89104271</v>
      </c>
      <c r="N19" s="35">
        <f t="shared" si="4"/>
        <v>7.743731552455315</v>
      </c>
      <c r="P19" s="60"/>
    </row>
    <row r="20" spans="1:16" ht="21">
      <c r="A20" s="11">
        <v>13</v>
      </c>
      <c r="B20" s="65" t="s">
        <v>77</v>
      </c>
      <c r="C20" s="33">
        <v>104</v>
      </c>
      <c r="D20" s="34">
        <v>3934.15235768</v>
      </c>
      <c r="E20" s="19">
        <f t="shared" si="0"/>
        <v>0.8051446086589166</v>
      </c>
      <c r="F20" s="33">
        <v>103</v>
      </c>
      <c r="G20" s="34">
        <v>3967.02421296</v>
      </c>
      <c r="H20" s="19">
        <v>0.8479812960778222</v>
      </c>
      <c r="I20" s="32">
        <f t="shared" si="1"/>
        <v>-32.87185528000009</v>
      </c>
      <c r="J20" s="35">
        <f t="shared" si="2"/>
        <v>-0.8286275433512597</v>
      </c>
      <c r="K20" s="42">
        <v>4413.65194221</v>
      </c>
      <c r="L20" s="13">
        <v>0</v>
      </c>
      <c r="M20" s="32">
        <f t="shared" si="3"/>
        <v>-479.49958453</v>
      </c>
      <c r="N20" s="61">
        <f t="shared" si="4"/>
        <v>-10.864009913067711</v>
      </c>
      <c r="P20" s="60"/>
    </row>
    <row r="21" spans="1:16" ht="21">
      <c r="A21" s="11">
        <v>14</v>
      </c>
      <c r="B21" s="65" t="s">
        <v>20</v>
      </c>
      <c r="C21" s="33">
        <v>2</v>
      </c>
      <c r="D21" s="34">
        <v>2128.48112081</v>
      </c>
      <c r="E21" s="19">
        <f t="shared" si="0"/>
        <v>0.4356046597196511</v>
      </c>
      <c r="F21" s="33">
        <v>2</v>
      </c>
      <c r="G21" s="34">
        <v>2160.9678892</v>
      </c>
      <c r="H21" s="19">
        <v>0.46192315778659676</v>
      </c>
      <c r="I21" s="32">
        <f t="shared" si="1"/>
        <v>-32.48676839000018</v>
      </c>
      <c r="J21" s="35">
        <f t="shared" si="2"/>
        <v>-1.5033434116425917</v>
      </c>
      <c r="K21" s="42">
        <v>2171.17540668</v>
      </c>
      <c r="L21" s="13">
        <v>0.50397413002643</v>
      </c>
      <c r="M21" s="32">
        <f t="shared" si="3"/>
        <v>-42.69428586999993</v>
      </c>
      <c r="N21" s="61">
        <f t="shared" si="4"/>
        <v>-1.9664134799355</v>
      </c>
      <c r="P21" s="60"/>
    </row>
    <row r="22" spans="1:16" ht="21">
      <c r="A22" s="11">
        <v>15</v>
      </c>
      <c r="B22" s="65" t="s">
        <v>24</v>
      </c>
      <c r="C22" s="33">
        <v>308</v>
      </c>
      <c r="D22" s="68">
        <v>1349.74921691</v>
      </c>
      <c r="E22" s="19">
        <f t="shared" si="0"/>
        <v>0.2762331517017155</v>
      </c>
      <c r="F22" s="33">
        <v>307</v>
      </c>
      <c r="G22" s="68">
        <v>1286.93991216</v>
      </c>
      <c r="H22" s="19">
        <v>0.2750930965136308</v>
      </c>
      <c r="I22" s="32">
        <f t="shared" si="1"/>
        <v>62.80930475000014</v>
      </c>
      <c r="J22" s="35">
        <f t="shared" si="2"/>
        <v>4.880515722337106</v>
      </c>
      <c r="K22" s="42">
        <v>909.516511</v>
      </c>
      <c r="L22" s="13">
        <v>0.21111734729752146</v>
      </c>
      <c r="M22" s="32">
        <f t="shared" si="3"/>
        <v>440.23270591000005</v>
      </c>
      <c r="N22" s="61">
        <f t="shared" si="4"/>
        <v>48.40293722936054</v>
      </c>
      <c r="P22" s="60"/>
    </row>
    <row r="23" spans="1:16" ht="21">
      <c r="A23" s="11">
        <v>16</v>
      </c>
      <c r="B23" s="65" t="s">
        <v>23</v>
      </c>
      <c r="C23" s="33">
        <v>53</v>
      </c>
      <c r="D23" s="68">
        <v>1095.13159074</v>
      </c>
      <c r="E23" s="19">
        <f t="shared" si="0"/>
        <v>0.2241243388388605</v>
      </c>
      <c r="F23" s="33">
        <v>55</v>
      </c>
      <c r="G23" s="68">
        <v>1082.23169619</v>
      </c>
      <c r="H23" s="19">
        <v>0.23133517395573044</v>
      </c>
      <c r="I23" s="32">
        <f t="shared" si="1"/>
        <v>12.899894549999999</v>
      </c>
      <c r="J23" s="35">
        <f t="shared" si="2"/>
        <v>1.1919716078741842</v>
      </c>
      <c r="K23" s="42">
        <v>996.6523750800001</v>
      </c>
      <c r="L23" s="13">
        <v>0.2313433599719049</v>
      </c>
      <c r="M23" s="32">
        <f t="shared" si="3"/>
        <v>98.47921566000002</v>
      </c>
      <c r="N23" s="61">
        <f t="shared" si="4"/>
        <v>9.880999445979871</v>
      </c>
      <c r="P23" s="60"/>
    </row>
    <row r="24" spans="1:16" ht="21">
      <c r="A24" s="11">
        <v>17</v>
      </c>
      <c r="B24" s="65" t="s">
        <v>32</v>
      </c>
      <c r="C24" s="33">
        <v>12</v>
      </c>
      <c r="D24" s="68">
        <v>687.33138</v>
      </c>
      <c r="E24" s="19">
        <f t="shared" si="0"/>
        <v>0.14066591851451274</v>
      </c>
      <c r="F24" s="33">
        <v>12</v>
      </c>
      <c r="G24" s="68">
        <v>677.66125</v>
      </c>
      <c r="H24" s="19">
        <v>0.14485519478287875</v>
      </c>
      <c r="I24" s="32">
        <f t="shared" si="1"/>
        <v>9.670129999999972</v>
      </c>
      <c r="J24" s="35">
        <f t="shared" si="2"/>
        <v>1.4269858280962606</v>
      </c>
      <c r="K24" s="42">
        <v>686.45451</v>
      </c>
      <c r="L24" s="13">
        <v>0.1593401037132133</v>
      </c>
      <c r="M24" s="32">
        <f t="shared" si="3"/>
        <v>0.8768699999999399</v>
      </c>
      <c r="N24" s="61">
        <f t="shared" si="4"/>
        <v>0.12773898156775745</v>
      </c>
      <c r="P24" s="60"/>
    </row>
    <row r="25" spans="1:16" ht="21">
      <c r="A25" s="11">
        <v>18</v>
      </c>
      <c r="B25" s="65" t="s">
        <v>18</v>
      </c>
      <c r="C25" s="33">
        <v>2</v>
      </c>
      <c r="D25" s="68">
        <v>581.92225806</v>
      </c>
      <c r="E25" s="19">
        <f t="shared" si="0"/>
        <v>0.11909339703659277</v>
      </c>
      <c r="F25" s="33">
        <v>2</v>
      </c>
      <c r="G25" s="68">
        <v>554.49082912</v>
      </c>
      <c r="H25" s="19">
        <v>0.11852658988174038</v>
      </c>
      <c r="I25" s="32">
        <f t="shared" si="1"/>
        <v>27.431428940000046</v>
      </c>
      <c r="J25" s="35">
        <f t="shared" si="2"/>
        <v>4.947138437534642</v>
      </c>
      <c r="K25" s="42">
        <v>556.9181015</v>
      </c>
      <c r="L25" s="13">
        <v>0.129272059197012</v>
      </c>
      <c r="M25" s="32">
        <f t="shared" si="3"/>
        <v>25.004156559999956</v>
      </c>
      <c r="N25" s="35">
        <f t="shared" si="4"/>
        <v>4.489736730168027</v>
      </c>
      <c r="P25" s="60"/>
    </row>
    <row r="26" spans="1:16" ht="21">
      <c r="A26" s="11">
        <v>19</v>
      </c>
      <c r="B26" s="65" t="s">
        <v>21</v>
      </c>
      <c r="C26" s="33">
        <v>20</v>
      </c>
      <c r="D26" s="68">
        <v>528.94295344</v>
      </c>
      <c r="E26" s="19">
        <f t="shared" si="0"/>
        <v>0.10825090858999738</v>
      </c>
      <c r="F26" s="33">
        <v>21</v>
      </c>
      <c r="G26" s="68">
        <v>523.75062762</v>
      </c>
      <c r="H26" s="19">
        <v>0.11195564034619082</v>
      </c>
      <c r="I26" s="32">
        <f t="shared" si="1"/>
        <v>5.192325819999951</v>
      </c>
      <c r="J26" s="35">
        <f t="shared" si="2"/>
        <v>0.9913736702511735</v>
      </c>
      <c r="K26" s="42">
        <v>522.87273338</v>
      </c>
      <c r="L26" s="13">
        <v>0.1213694343206814</v>
      </c>
      <c r="M26" s="32">
        <f t="shared" si="3"/>
        <v>6.070220059999997</v>
      </c>
      <c r="N26" s="61">
        <f t="shared" si="4"/>
        <v>1.1609364329939995</v>
      </c>
      <c r="P26" s="60"/>
    </row>
    <row r="27" spans="1:16" ht="21">
      <c r="A27" s="11">
        <v>20</v>
      </c>
      <c r="B27" s="65" t="s">
        <v>36</v>
      </c>
      <c r="C27" s="33">
        <v>44</v>
      </c>
      <c r="D27" s="68">
        <v>440.80909627</v>
      </c>
      <c r="E27" s="19">
        <f t="shared" si="0"/>
        <v>0.09021385931247869</v>
      </c>
      <c r="F27" s="33">
        <v>44</v>
      </c>
      <c r="G27" s="68">
        <v>434.60977913</v>
      </c>
      <c r="H27" s="19">
        <v>0.09290111277636146</v>
      </c>
      <c r="I27" s="32">
        <f t="shared" si="1"/>
        <v>6.199317140000005</v>
      </c>
      <c r="J27" s="35">
        <f t="shared" si="2"/>
        <v>1.4264099515684556</v>
      </c>
      <c r="K27" s="42">
        <v>191.08790486</v>
      </c>
      <c r="L27" s="13">
        <v>0.04435540321343805</v>
      </c>
      <c r="M27" s="32">
        <f t="shared" si="3"/>
        <v>249.72119141</v>
      </c>
      <c r="N27" s="61">
        <f t="shared" si="4"/>
        <v>130.6839339690063</v>
      </c>
      <c r="P27" s="60"/>
    </row>
    <row r="28" spans="1:16" ht="21">
      <c r="A28" s="11">
        <v>21</v>
      </c>
      <c r="B28" s="65" t="s">
        <v>22</v>
      </c>
      <c r="C28" s="33">
        <v>9</v>
      </c>
      <c r="D28" s="68">
        <v>422.48110045</v>
      </c>
      <c r="E28" s="19">
        <f t="shared" si="0"/>
        <v>0.08646294026299421</v>
      </c>
      <c r="F28" s="33">
        <v>9</v>
      </c>
      <c r="G28" s="68">
        <v>415.75542259</v>
      </c>
      <c r="H28" s="19">
        <v>0.08887085209802467</v>
      </c>
      <c r="I28" s="32">
        <f t="shared" si="1"/>
        <v>6.725677859999962</v>
      </c>
      <c r="J28" s="35">
        <f t="shared" si="2"/>
        <v>1.6177005745593207</v>
      </c>
      <c r="K28" s="42">
        <v>414.55363146</v>
      </c>
      <c r="L28" s="13">
        <v>0.09622635975037241</v>
      </c>
      <c r="M28" s="32">
        <f t="shared" si="3"/>
        <v>7.927468989999966</v>
      </c>
      <c r="N28" s="59">
        <f t="shared" si="4"/>
        <v>1.9122903258814852</v>
      </c>
      <c r="P28" s="60"/>
    </row>
    <row r="29" spans="1:16" ht="21.75" thickBot="1">
      <c r="A29" s="11">
        <v>22</v>
      </c>
      <c r="B29" s="64" t="s">
        <v>31</v>
      </c>
      <c r="C29" s="49">
        <v>11</v>
      </c>
      <c r="D29" s="127">
        <v>241.23602092</v>
      </c>
      <c r="E29" s="19">
        <f t="shared" si="0"/>
        <v>0.04937019820264573</v>
      </c>
      <c r="F29" s="49">
        <v>11</v>
      </c>
      <c r="G29" s="127">
        <v>236.14103769</v>
      </c>
      <c r="H29" s="19">
        <v>0.05047692488070708</v>
      </c>
      <c r="I29" s="32">
        <f t="shared" si="1"/>
        <v>5.094983229999997</v>
      </c>
      <c r="J29" s="35">
        <f t="shared" si="2"/>
        <v>2.1576017789371122</v>
      </c>
      <c r="K29" s="50">
        <v>126.32169589</v>
      </c>
      <c r="L29" s="51">
        <v>0.029321844100553135</v>
      </c>
      <c r="M29" s="32">
        <f t="shared" si="3"/>
        <v>114.91432502999999</v>
      </c>
      <c r="N29" s="59">
        <f t="shared" si="4"/>
        <v>90.96958699008168</v>
      </c>
      <c r="P29" s="60"/>
    </row>
    <row r="30" spans="1:16" ht="22.5" customHeight="1" thickBot="1">
      <c r="A30" s="147" t="s">
        <v>25</v>
      </c>
      <c r="B30" s="148"/>
      <c r="C30" s="36">
        <f>SUM(C8:C29)</f>
        <v>2534</v>
      </c>
      <c r="D30" s="56">
        <f>SUM(D8:D29)</f>
        <v>488626.80261038983</v>
      </c>
      <c r="E30" s="56">
        <f>SUM(E8:E29)</f>
        <v>100.00000000000006</v>
      </c>
      <c r="F30" s="36">
        <v>2522</v>
      </c>
      <c r="G30" s="56">
        <v>467819.77754801</v>
      </c>
      <c r="H30" s="56">
        <v>100.00000000000003</v>
      </c>
      <c r="I30" s="58">
        <f>SUM(I8:I29)</f>
        <v>20807.02506238</v>
      </c>
      <c r="J30" s="58">
        <f>SUM(J8:J29)</f>
        <v>71.97127840822411</v>
      </c>
      <c r="K30" s="43">
        <v>430810.8843932399</v>
      </c>
      <c r="L30" s="44">
        <v>100.00000000000003</v>
      </c>
      <c r="M30" s="58">
        <f t="shared" si="3"/>
        <v>57815.91821714991</v>
      </c>
      <c r="N30" s="62">
        <f t="shared" si="4"/>
        <v>13.420254759481917</v>
      </c>
      <c r="P30" s="60"/>
    </row>
    <row r="31" spans="1:14" ht="22.5" customHeight="1">
      <c r="A31" s="14"/>
      <c r="B31" s="14"/>
      <c r="C31" s="37"/>
      <c r="D31" s="37"/>
      <c r="E31" s="37"/>
      <c r="F31" s="37"/>
      <c r="G31" s="52"/>
      <c r="H31" s="52"/>
      <c r="I31" s="53"/>
      <c r="J31" s="53"/>
      <c r="K31" s="52"/>
      <c r="L31" s="52"/>
      <c r="M31" s="54"/>
      <c r="N31" s="54"/>
    </row>
    <row r="32" spans="2:12" ht="21">
      <c r="B32" s="57" t="s">
        <v>65</v>
      </c>
      <c r="L32" s="2" t="s">
        <v>26</v>
      </c>
    </row>
    <row r="33" spans="2:12" ht="21">
      <c r="B33" s="57"/>
      <c r="L33" s="2" t="s">
        <v>27</v>
      </c>
    </row>
    <row r="34" spans="2:8" ht="21">
      <c r="B34" s="124" t="s">
        <v>76</v>
      </c>
      <c r="H34" s="2"/>
    </row>
    <row r="35" spans="2:8" ht="21">
      <c r="B35" s="38"/>
      <c r="H35" s="2"/>
    </row>
    <row r="36" spans="2:4" ht="21">
      <c r="B36" s="38"/>
      <c r="D36" s="38"/>
    </row>
    <row r="37" spans="2:6" ht="21">
      <c r="B37" s="18"/>
      <c r="D37" s="38"/>
      <c r="F37" s="15"/>
    </row>
    <row r="38" spans="2:4" ht="21">
      <c r="B38" s="38"/>
      <c r="D38" s="38"/>
    </row>
    <row r="39" spans="2:4" ht="21">
      <c r="B39" s="38"/>
      <c r="D39" s="38"/>
    </row>
    <row r="40" spans="2:4" ht="21">
      <c r="B40" s="38"/>
      <c r="D40" s="38"/>
    </row>
    <row r="41" ht="21">
      <c r="C41" s="38"/>
    </row>
    <row r="57" ht="0.75" customHeight="1">
      <c r="A57" s="1">
        <v>100</v>
      </c>
    </row>
  </sheetData>
  <sheetProtection/>
  <mergeCells count="12">
    <mergeCell ref="C5:E5"/>
    <mergeCell ref="F5:H5"/>
    <mergeCell ref="I5:J5"/>
    <mergeCell ref="K5:L5"/>
    <mergeCell ref="M5:N5"/>
    <mergeCell ref="A30:B30"/>
    <mergeCell ref="A1:J1"/>
    <mergeCell ref="A2:J2"/>
    <mergeCell ref="A4:A7"/>
    <mergeCell ref="B4:B7"/>
    <mergeCell ref="F4:J4"/>
    <mergeCell ref="K4:N4"/>
  </mergeCells>
  <conditionalFormatting sqref="J8 J10 J12 J14:J15 J18:J22 J25:J29">
    <cfRule type="cellIs" priority="8" dxfId="0" operator="greaterThanOrEqual" stopIfTrue="1">
      <formula>100</formula>
    </cfRule>
  </conditionalFormatting>
  <conditionalFormatting sqref="J9">
    <cfRule type="cellIs" priority="7" dxfId="0" operator="greaterThanOrEqual" stopIfTrue="1">
      <formula>100</formula>
    </cfRule>
  </conditionalFormatting>
  <conditionalFormatting sqref="J11">
    <cfRule type="cellIs" priority="6" dxfId="0" operator="greaterThanOrEqual" stopIfTrue="1">
      <formula>100</formula>
    </cfRule>
  </conditionalFormatting>
  <conditionalFormatting sqref="J13">
    <cfRule type="cellIs" priority="5" dxfId="0" operator="greaterThanOrEqual" stopIfTrue="1">
      <formula>100</formula>
    </cfRule>
  </conditionalFormatting>
  <conditionalFormatting sqref="J16">
    <cfRule type="cellIs" priority="4" dxfId="0" operator="greaterThanOrEqual" stopIfTrue="1">
      <formula>100</formula>
    </cfRule>
  </conditionalFormatting>
  <conditionalFormatting sqref="J17">
    <cfRule type="cellIs" priority="3" dxfId="0" operator="greaterThanOrEqual" stopIfTrue="1">
      <formula>100</formula>
    </cfRule>
  </conditionalFormatting>
  <conditionalFormatting sqref="J23">
    <cfRule type="cellIs" priority="2" dxfId="0" operator="greaterThanOrEqual" stopIfTrue="1">
      <formula>100</formula>
    </cfRule>
  </conditionalFormatting>
  <conditionalFormatting sqref="J24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PageLayoutView="0" workbookViewId="0" topLeftCell="A1">
      <selection activeCell="A1" sqref="A1:J1"/>
    </sheetView>
  </sheetViews>
  <sheetFormatPr defaultColWidth="9.140625" defaultRowHeight="21.75"/>
  <cols>
    <col min="1" max="1" width="6.57421875" style="1" customWidth="1"/>
    <col min="2" max="2" width="50.57421875" style="1" bestFit="1" customWidth="1"/>
    <col min="3" max="3" width="10.57421875" style="1" customWidth="1"/>
    <col min="4" max="4" width="13.421875" style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10.57421875" style="1" bestFit="1" customWidth="1"/>
    <col min="12" max="12" width="10.7109375" style="1" customWidth="1"/>
    <col min="13" max="13" width="12.421875" style="1" customWidth="1"/>
    <col min="14" max="14" width="14.57421875" style="1" customWidth="1"/>
    <col min="15" max="16384" width="9.140625" style="1" customWidth="1"/>
  </cols>
  <sheetData>
    <row r="1" spans="1:10" ht="23.25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23.25">
      <c r="A2" s="149" t="s">
        <v>67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21.75" thickBot="1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4" ht="29.25" customHeight="1" thickBot="1">
      <c r="A4" s="150" t="s">
        <v>2</v>
      </c>
      <c r="B4" s="153" t="s">
        <v>3</v>
      </c>
      <c r="C4" s="39"/>
      <c r="D4" s="40"/>
      <c r="E4" s="40"/>
      <c r="F4" s="156" t="s">
        <v>33</v>
      </c>
      <c r="G4" s="157"/>
      <c r="H4" s="157"/>
      <c r="I4" s="157"/>
      <c r="J4" s="158"/>
      <c r="K4" s="156" t="s">
        <v>34</v>
      </c>
      <c r="L4" s="157"/>
      <c r="M4" s="157"/>
      <c r="N4" s="158"/>
    </row>
    <row r="5" spans="1:14" ht="22.5" customHeight="1" thickBot="1">
      <c r="A5" s="151"/>
      <c r="B5" s="154"/>
      <c r="C5" s="159" t="s">
        <v>66</v>
      </c>
      <c r="D5" s="160"/>
      <c r="E5" s="161"/>
      <c r="F5" s="159" t="s">
        <v>63</v>
      </c>
      <c r="G5" s="160"/>
      <c r="H5" s="161"/>
      <c r="I5" s="147" t="s">
        <v>1</v>
      </c>
      <c r="J5" s="148"/>
      <c r="K5" s="159" t="s">
        <v>60</v>
      </c>
      <c r="L5" s="161"/>
      <c r="M5" s="147" t="s">
        <v>1</v>
      </c>
      <c r="N5" s="148"/>
    </row>
    <row r="6" spans="1:14" ht="21.75" customHeight="1">
      <c r="A6" s="151"/>
      <c r="B6" s="154"/>
      <c r="C6" s="45" t="s">
        <v>4</v>
      </c>
      <c r="D6" s="4" t="s">
        <v>5</v>
      </c>
      <c r="E6" s="5" t="s">
        <v>6</v>
      </c>
      <c r="F6" s="45" t="s">
        <v>4</v>
      </c>
      <c r="G6" s="4" t="s">
        <v>5</v>
      </c>
      <c r="H6" s="5" t="s">
        <v>6</v>
      </c>
      <c r="I6" s="3" t="s">
        <v>5</v>
      </c>
      <c r="J6" s="6" t="s">
        <v>7</v>
      </c>
      <c r="K6" s="3" t="s">
        <v>5</v>
      </c>
      <c r="L6" s="6" t="s">
        <v>6</v>
      </c>
      <c r="M6" s="3" t="s">
        <v>5</v>
      </c>
      <c r="N6" s="6" t="s">
        <v>7</v>
      </c>
    </row>
    <row r="7" spans="1:14" ht="22.5" customHeight="1" thickBot="1">
      <c r="A7" s="152"/>
      <c r="B7" s="155"/>
      <c r="C7" s="46" t="s">
        <v>8</v>
      </c>
      <c r="D7" s="8" t="s">
        <v>9</v>
      </c>
      <c r="E7" s="9"/>
      <c r="F7" s="46" t="s">
        <v>8</v>
      </c>
      <c r="G7" s="8" t="s">
        <v>9</v>
      </c>
      <c r="H7" s="9"/>
      <c r="I7" s="7" t="s">
        <v>9</v>
      </c>
      <c r="J7" s="10"/>
      <c r="K7" s="7" t="s">
        <v>9</v>
      </c>
      <c r="L7" s="10"/>
      <c r="M7" s="7" t="s">
        <v>9</v>
      </c>
      <c r="N7" s="10"/>
    </row>
    <row r="8" spans="1:16" ht="21">
      <c r="A8" s="11">
        <v>1</v>
      </c>
      <c r="B8" s="65" t="s">
        <v>16</v>
      </c>
      <c r="C8" s="31">
        <v>113</v>
      </c>
      <c r="D8" s="67">
        <v>103758.43616734</v>
      </c>
      <c r="E8" s="19">
        <v>20.975649909824494</v>
      </c>
      <c r="F8" s="31">
        <v>111</v>
      </c>
      <c r="G8" s="67">
        <v>102582.12771769</v>
      </c>
      <c r="H8" s="19">
        <v>20.993962502602344</v>
      </c>
      <c r="I8" s="32">
        <v>1176.3084496499941</v>
      </c>
      <c r="J8" s="35">
        <v>1.1466992114720418</v>
      </c>
      <c r="K8" s="41">
        <v>81554.57323707</v>
      </c>
      <c r="L8" s="12">
        <v>18.930481144164357</v>
      </c>
      <c r="M8" s="32">
        <v>22203.86293027</v>
      </c>
      <c r="N8" s="35">
        <v>27.225772938233472</v>
      </c>
      <c r="P8" s="60"/>
    </row>
    <row r="9" spans="1:16" ht="21">
      <c r="A9" s="11">
        <v>2</v>
      </c>
      <c r="B9" s="65" t="s">
        <v>10</v>
      </c>
      <c r="C9" s="69">
        <v>583</v>
      </c>
      <c r="D9" s="70">
        <v>91791.19591045</v>
      </c>
      <c r="E9" s="19">
        <v>18.556370559753713</v>
      </c>
      <c r="F9" s="69">
        <v>586</v>
      </c>
      <c r="G9" s="70">
        <v>91203.38913544</v>
      </c>
      <c r="H9" s="19">
        <v>18.665244855215544</v>
      </c>
      <c r="I9" s="32">
        <v>587.8067750100017</v>
      </c>
      <c r="J9" s="35">
        <v>0.6445010219270355</v>
      </c>
      <c r="K9" s="42">
        <v>83006.06323777</v>
      </c>
      <c r="L9" s="13">
        <v>19.267401601209983</v>
      </c>
      <c r="M9" s="32">
        <v>8785.132672680003</v>
      </c>
      <c r="N9" s="35">
        <v>10.583724043766638</v>
      </c>
      <c r="P9" s="60"/>
    </row>
    <row r="10" spans="1:16" ht="21">
      <c r="A10" s="11">
        <v>3</v>
      </c>
      <c r="B10" s="65" t="s">
        <v>40</v>
      </c>
      <c r="C10" s="33">
        <v>152</v>
      </c>
      <c r="D10" s="68">
        <v>52898.83435185</v>
      </c>
      <c r="E10" s="19">
        <v>10.693949051166092</v>
      </c>
      <c r="F10" s="33">
        <v>151</v>
      </c>
      <c r="G10" s="68">
        <v>51844.71148156</v>
      </c>
      <c r="H10" s="19">
        <v>10.61028809811294</v>
      </c>
      <c r="I10" s="32">
        <v>1054.122870289997</v>
      </c>
      <c r="J10" s="35">
        <v>2.033231240306786</v>
      </c>
      <c r="K10" s="42">
        <v>48665.05175656</v>
      </c>
      <c r="L10" s="13">
        <v>11.296151866056157</v>
      </c>
      <c r="M10" s="32">
        <v>4233.782595289995</v>
      </c>
      <c r="N10" s="35">
        <v>8.699841965583207</v>
      </c>
      <c r="P10" s="60"/>
    </row>
    <row r="11" spans="1:16" ht="21">
      <c r="A11" s="11">
        <v>4</v>
      </c>
      <c r="B11" s="65" t="s">
        <v>14</v>
      </c>
      <c r="C11" s="33">
        <v>48</v>
      </c>
      <c r="D11" s="68">
        <v>42861.87096398</v>
      </c>
      <c r="E11" s="19">
        <v>8.664891579230561</v>
      </c>
      <c r="F11" s="33">
        <v>48</v>
      </c>
      <c r="G11" s="68">
        <v>42272.67055275</v>
      </c>
      <c r="H11" s="19">
        <v>8.651320461120187</v>
      </c>
      <c r="I11" s="32">
        <v>589.2004112299983</v>
      </c>
      <c r="J11" s="35">
        <v>1.3938092945766554</v>
      </c>
      <c r="K11" s="42">
        <v>30610.51158976</v>
      </c>
      <c r="L11" s="13">
        <v>7.1053245632064925</v>
      </c>
      <c r="M11" s="32">
        <v>12251.35937422</v>
      </c>
      <c r="N11" s="35">
        <v>40.023373468604134</v>
      </c>
      <c r="P11" s="60"/>
    </row>
    <row r="12" spans="1:16" ht="21">
      <c r="A12" s="11">
        <v>5</v>
      </c>
      <c r="B12" s="65" t="s">
        <v>13</v>
      </c>
      <c r="C12" s="33">
        <v>54</v>
      </c>
      <c r="D12" s="68">
        <v>36733.30081635</v>
      </c>
      <c r="E12" s="19">
        <v>7.4259490256133915</v>
      </c>
      <c r="F12" s="33">
        <v>55</v>
      </c>
      <c r="G12" s="68">
        <v>36881.89747726</v>
      </c>
      <c r="H12" s="19">
        <v>7.548070895871025</v>
      </c>
      <c r="I12" s="32">
        <v>-148.59666090999963</v>
      </c>
      <c r="J12" s="35">
        <v>-0.4028986334057753</v>
      </c>
      <c r="K12" s="42">
        <v>34345.90806119</v>
      </c>
      <c r="L12" s="13">
        <v>7.97238633131641</v>
      </c>
      <c r="M12" s="32">
        <v>2387.392755159999</v>
      </c>
      <c r="N12" s="35">
        <v>6.951025289262018</v>
      </c>
      <c r="P12" s="60"/>
    </row>
    <row r="13" spans="1:16" ht="21">
      <c r="A13" s="11">
        <v>6</v>
      </c>
      <c r="B13" s="66" t="s">
        <v>35</v>
      </c>
      <c r="C13" s="33">
        <v>56</v>
      </c>
      <c r="D13" s="68">
        <v>36355.52237766</v>
      </c>
      <c r="E13" s="19">
        <v>7.349577902780918</v>
      </c>
      <c r="F13" s="33">
        <v>56</v>
      </c>
      <c r="G13" s="68">
        <v>35349.77564594</v>
      </c>
      <c r="H13" s="19">
        <v>7.23451424626954</v>
      </c>
      <c r="I13" s="32">
        <v>1005.7467317200062</v>
      </c>
      <c r="J13" s="35">
        <v>2.845129037857185</v>
      </c>
      <c r="K13" s="42">
        <v>32376.68845312</v>
      </c>
      <c r="L13" s="13">
        <v>7.515290264478759</v>
      </c>
      <c r="M13" s="32">
        <v>3978.833924540002</v>
      </c>
      <c r="N13" s="35">
        <v>12.289193597736766</v>
      </c>
      <c r="P13" s="60"/>
    </row>
    <row r="14" spans="1:16" ht="21">
      <c r="A14" s="11">
        <v>7</v>
      </c>
      <c r="B14" s="65" t="s">
        <v>11</v>
      </c>
      <c r="C14" s="33">
        <v>329</v>
      </c>
      <c r="D14" s="68">
        <v>32728.43824636</v>
      </c>
      <c r="E14" s="19">
        <v>6.616332012211331</v>
      </c>
      <c r="F14" s="33">
        <v>331</v>
      </c>
      <c r="G14" s="68">
        <v>32323.94129369</v>
      </c>
      <c r="H14" s="19">
        <v>6.615261610907524</v>
      </c>
      <c r="I14" s="32">
        <v>404.4969526700006</v>
      </c>
      <c r="J14" s="35">
        <v>1.251384999727626</v>
      </c>
      <c r="K14" s="42">
        <v>31813.59873363</v>
      </c>
      <c r="L14" s="13">
        <v>7.384585646770907</v>
      </c>
      <c r="M14" s="32">
        <v>914.8395127300028</v>
      </c>
      <c r="N14" s="35">
        <v>2.875624101472464</v>
      </c>
      <c r="P14" s="60"/>
    </row>
    <row r="15" spans="1:16" ht="21">
      <c r="A15" s="11">
        <v>8</v>
      </c>
      <c r="B15" s="66" t="s">
        <v>12</v>
      </c>
      <c r="C15" s="33">
        <v>157</v>
      </c>
      <c r="D15" s="68">
        <v>32217.66390397</v>
      </c>
      <c r="E15" s="19">
        <v>6.513074636862935</v>
      </c>
      <c r="F15" s="33">
        <v>150</v>
      </c>
      <c r="G15" s="68">
        <v>31778.69486677</v>
      </c>
      <c r="H15" s="19">
        <v>6.503674112226091</v>
      </c>
      <c r="I15" s="32">
        <v>438.9690371999968</v>
      </c>
      <c r="J15" s="35">
        <v>1.381331231632842</v>
      </c>
      <c r="K15" s="42">
        <v>26688.0232788</v>
      </c>
      <c r="L15" s="13">
        <v>6.194834960214105</v>
      </c>
      <c r="M15" s="32">
        <v>5529.640625169999</v>
      </c>
      <c r="N15" s="35">
        <v>20.719558610257003</v>
      </c>
      <c r="P15" s="60"/>
    </row>
    <row r="16" spans="1:16" ht="21">
      <c r="A16" s="11">
        <v>9</v>
      </c>
      <c r="B16" s="65" t="s">
        <v>15</v>
      </c>
      <c r="C16" s="33">
        <v>34</v>
      </c>
      <c r="D16" s="68">
        <v>19366.91471827</v>
      </c>
      <c r="E16" s="19">
        <v>3.9151864462248778</v>
      </c>
      <c r="F16" s="33">
        <v>32</v>
      </c>
      <c r="G16" s="68">
        <v>19068.05287061</v>
      </c>
      <c r="H16" s="19">
        <v>3.9023755489348493</v>
      </c>
      <c r="I16" s="32">
        <v>298.8618476599986</v>
      </c>
      <c r="J16" s="35">
        <v>1.5673432924063306</v>
      </c>
      <c r="K16" s="42">
        <v>18570.14292362</v>
      </c>
      <c r="L16" s="13">
        <v>4.31050922721566</v>
      </c>
      <c r="M16" s="32">
        <v>796.7717946500015</v>
      </c>
      <c r="N16" s="35">
        <v>4.2906066901432425</v>
      </c>
      <c r="P16" s="60"/>
    </row>
    <row r="17" spans="1:16" ht="21">
      <c r="A17" s="11">
        <v>10</v>
      </c>
      <c r="B17" s="65" t="s">
        <v>30</v>
      </c>
      <c r="C17" s="33">
        <v>128</v>
      </c>
      <c r="D17" s="68">
        <v>12114.36848938</v>
      </c>
      <c r="E17" s="19">
        <v>2.449022572988907</v>
      </c>
      <c r="F17" s="33">
        <v>131</v>
      </c>
      <c r="G17" s="68">
        <v>11979.06267773</v>
      </c>
      <c r="H17" s="19">
        <v>2.451577075537871</v>
      </c>
      <c r="I17" s="32">
        <v>135.30581164999967</v>
      </c>
      <c r="J17" s="35">
        <v>1.1295191893564727</v>
      </c>
      <c r="K17" s="42">
        <v>11540.16979556</v>
      </c>
      <c r="L17" s="13">
        <v>2.678708968045999</v>
      </c>
      <c r="M17" s="32">
        <v>574.1986938200007</v>
      </c>
      <c r="N17" s="61">
        <v>4.9756520397205914</v>
      </c>
      <c r="P17" s="60"/>
    </row>
    <row r="18" spans="1:16" ht="21">
      <c r="A18" s="11">
        <v>11</v>
      </c>
      <c r="B18" s="65" t="s">
        <v>19</v>
      </c>
      <c r="C18" s="33">
        <v>153</v>
      </c>
      <c r="D18" s="68">
        <v>11983.5168125</v>
      </c>
      <c r="E18" s="19">
        <v>2.422569794152478</v>
      </c>
      <c r="F18" s="33">
        <v>143</v>
      </c>
      <c r="G18" s="68">
        <v>11637.64140259</v>
      </c>
      <c r="H18" s="19">
        <v>2.3817034473791154</v>
      </c>
      <c r="I18" s="32">
        <v>345.8754099100006</v>
      </c>
      <c r="J18" s="35">
        <v>2.9720404499920816</v>
      </c>
      <c r="K18" s="42">
        <v>11096.23916373</v>
      </c>
      <c r="L18" s="13">
        <v>2.5756636068650165</v>
      </c>
      <c r="M18" s="32">
        <v>887.2776487699994</v>
      </c>
      <c r="N18" s="35">
        <v>7.9962015569222915</v>
      </c>
      <c r="P18" s="60"/>
    </row>
    <row r="19" spans="1:16" ht="21">
      <c r="A19" s="11">
        <v>12</v>
      </c>
      <c r="B19" s="65" t="s">
        <v>17</v>
      </c>
      <c r="C19" s="33">
        <v>175</v>
      </c>
      <c r="D19" s="68">
        <v>10399.2412381</v>
      </c>
      <c r="E19" s="19">
        <v>2.1022950190420886</v>
      </c>
      <c r="F19" s="33">
        <v>175</v>
      </c>
      <c r="G19" s="68">
        <v>10294.60039308</v>
      </c>
      <c r="H19" s="19">
        <v>2.106843164984643</v>
      </c>
      <c r="I19" s="32">
        <v>104.64084501999969</v>
      </c>
      <c r="J19" s="35">
        <v>1.016463398524327</v>
      </c>
      <c r="K19" s="42">
        <v>9554.70935037</v>
      </c>
      <c r="L19" s="13">
        <v>2.217843071404054</v>
      </c>
      <c r="M19" s="32">
        <v>844.5318877299997</v>
      </c>
      <c r="N19" s="35">
        <v>8.838907147890332</v>
      </c>
      <c r="P19" s="60"/>
    </row>
    <row r="20" spans="1:16" ht="21">
      <c r="A20" s="11">
        <v>13</v>
      </c>
      <c r="B20" s="65" t="s">
        <v>77</v>
      </c>
      <c r="C20" s="33">
        <v>100</v>
      </c>
      <c r="D20" s="34">
        <v>3844.00436946</v>
      </c>
      <c r="E20" s="19">
        <v>0.77709816072776</v>
      </c>
      <c r="F20" s="33">
        <v>104</v>
      </c>
      <c r="G20" s="34">
        <v>3934.15235768</v>
      </c>
      <c r="H20" s="19">
        <v>0.8051446086589166</v>
      </c>
      <c r="I20" s="32">
        <v>-90.14798822000012</v>
      </c>
      <c r="J20" s="35">
        <v>-2.2914208709792083</v>
      </c>
      <c r="K20" s="42">
        <v>4413.65194221</v>
      </c>
      <c r="L20" s="13">
        <v>0</v>
      </c>
      <c r="M20" s="32">
        <v>3844.00436946</v>
      </c>
      <c r="N20" s="61" t="s">
        <v>68</v>
      </c>
      <c r="P20" s="60"/>
    </row>
    <row r="21" spans="1:16" ht="21">
      <c r="A21" s="11">
        <v>14</v>
      </c>
      <c r="B21" s="65" t="s">
        <v>20</v>
      </c>
      <c r="C21" s="33">
        <v>2</v>
      </c>
      <c r="D21" s="34">
        <v>2111.37948179</v>
      </c>
      <c r="E21" s="19">
        <v>0.4268333108392981</v>
      </c>
      <c r="F21" s="33">
        <v>2</v>
      </c>
      <c r="G21" s="34">
        <v>2128.48112081</v>
      </c>
      <c r="H21" s="19">
        <v>0.4356046597196511</v>
      </c>
      <c r="I21" s="32">
        <v>-17.101639019999766</v>
      </c>
      <c r="J21" s="35">
        <v>-0.8034667938934635</v>
      </c>
      <c r="K21" s="42">
        <v>2171.17540668</v>
      </c>
      <c r="L21" s="13">
        <v>0.50397413002643</v>
      </c>
      <c r="M21" s="32">
        <v>-59.7959248899997</v>
      </c>
      <c r="N21" s="61">
        <v>-2.7540807944870367</v>
      </c>
      <c r="P21" s="60"/>
    </row>
    <row r="22" spans="1:16" ht="21">
      <c r="A22" s="11">
        <v>15</v>
      </c>
      <c r="B22" s="65" t="s">
        <v>24</v>
      </c>
      <c r="C22" s="33">
        <v>309</v>
      </c>
      <c r="D22" s="68">
        <v>1415.71351402</v>
      </c>
      <c r="E22" s="19">
        <v>0.2861985216777792</v>
      </c>
      <c r="F22" s="33">
        <v>308</v>
      </c>
      <c r="G22" s="68">
        <v>1349.74921691</v>
      </c>
      <c r="H22" s="19">
        <v>0.2762331517017155</v>
      </c>
      <c r="I22" s="32">
        <v>65.96429710999996</v>
      </c>
      <c r="J22" s="35">
        <v>4.887152093409838</v>
      </c>
      <c r="K22" s="42">
        <v>909.516511</v>
      </c>
      <c r="L22" s="13">
        <v>0.21111734729752146</v>
      </c>
      <c r="M22" s="32">
        <v>506.19700302</v>
      </c>
      <c r="N22" s="61">
        <v>55.655614482846914</v>
      </c>
      <c r="P22" s="60"/>
    </row>
    <row r="23" spans="1:16" ht="21">
      <c r="A23" s="11">
        <v>16</v>
      </c>
      <c r="B23" s="65" t="s">
        <v>23</v>
      </c>
      <c r="C23" s="33">
        <v>53</v>
      </c>
      <c r="D23" s="68">
        <v>1135.49128229</v>
      </c>
      <c r="E23" s="19">
        <v>0.229549215396423</v>
      </c>
      <c r="F23" s="33">
        <v>53</v>
      </c>
      <c r="G23" s="68">
        <v>1095.13159074</v>
      </c>
      <c r="H23" s="19">
        <v>0.2241243388388605</v>
      </c>
      <c r="I23" s="32">
        <v>40.35969154999998</v>
      </c>
      <c r="J23" s="35">
        <v>3.6853736931036947</v>
      </c>
      <c r="K23" s="42">
        <v>996.6523750800001</v>
      </c>
      <c r="L23" s="13">
        <v>0.2313433599719049</v>
      </c>
      <c r="M23" s="32">
        <v>138.83890721</v>
      </c>
      <c r="N23" s="61">
        <v>13.930524893281428</v>
      </c>
      <c r="P23" s="60"/>
    </row>
    <row r="24" spans="1:16" ht="21">
      <c r="A24" s="11">
        <v>17</v>
      </c>
      <c r="B24" s="65" t="s">
        <v>32</v>
      </c>
      <c r="C24" s="33">
        <v>11</v>
      </c>
      <c r="D24" s="68">
        <v>701.85916</v>
      </c>
      <c r="E24" s="19">
        <v>0.141886795618432</v>
      </c>
      <c r="F24" s="33">
        <v>12</v>
      </c>
      <c r="G24" s="68">
        <v>687.33138</v>
      </c>
      <c r="H24" s="19">
        <v>0.14066591851451274</v>
      </c>
      <c r="I24" s="32">
        <v>14.527780000000007</v>
      </c>
      <c r="J24" s="35">
        <v>2.1136500417018653</v>
      </c>
      <c r="K24" s="42">
        <v>686.45451</v>
      </c>
      <c r="L24" s="13">
        <v>0.1593401037132133</v>
      </c>
      <c r="M24" s="32">
        <v>15.404649999999947</v>
      </c>
      <c r="N24" s="61">
        <v>2.244088978306799</v>
      </c>
      <c r="P24" s="60"/>
    </row>
    <row r="25" spans="1:16" ht="21">
      <c r="A25" s="11">
        <v>18</v>
      </c>
      <c r="B25" s="65" t="s">
        <v>18</v>
      </c>
      <c r="C25" s="33">
        <v>2</v>
      </c>
      <c r="D25" s="68">
        <v>601.83713864</v>
      </c>
      <c r="E25" s="19">
        <v>0.12166649372474617</v>
      </c>
      <c r="F25" s="33">
        <v>2</v>
      </c>
      <c r="G25" s="68">
        <v>581.92225806</v>
      </c>
      <c r="H25" s="19">
        <v>0.11909339703659277</v>
      </c>
      <c r="I25" s="32">
        <v>19.914880580000045</v>
      </c>
      <c r="J25" s="35">
        <v>3.4222579226290204</v>
      </c>
      <c r="K25" s="42">
        <v>556.9181015</v>
      </c>
      <c r="L25" s="13">
        <v>0.129272059197012</v>
      </c>
      <c r="M25" s="32">
        <v>44.91903714</v>
      </c>
      <c r="N25" s="35">
        <v>8.065645023750408</v>
      </c>
      <c r="P25" s="60"/>
    </row>
    <row r="26" spans="1:16" ht="21">
      <c r="A26" s="11">
        <v>19</v>
      </c>
      <c r="B26" s="65" t="s">
        <v>21</v>
      </c>
      <c r="C26" s="33">
        <v>20</v>
      </c>
      <c r="D26" s="68">
        <v>528.94295344</v>
      </c>
      <c r="E26" s="19">
        <v>0.10693031452143628</v>
      </c>
      <c r="F26" s="33">
        <v>20</v>
      </c>
      <c r="G26" s="68">
        <v>528.94295344</v>
      </c>
      <c r="H26" s="19">
        <v>0.10825090858999738</v>
      </c>
      <c r="I26" s="32">
        <v>0</v>
      </c>
      <c r="J26" s="35">
        <v>0</v>
      </c>
      <c r="K26" s="42">
        <v>522.87273338</v>
      </c>
      <c r="L26" s="13">
        <v>0.1213694343206814</v>
      </c>
      <c r="M26" s="32">
        <v>6.070220059999997</v>
      </c>
      <c r="N26" s="61">
        <v>1.1609364329939995</v>
      </c>
      <c r="P26" s="60"/>
    </row>
    <row r="27" spans="1:16" ht="21">
      <c r="A27" s="11">
        <v>20</v>
      </c>
      <c r="B27" s="65" t="s">
        <v>36</v>
      </c>
      <c r="C27" s="33">
        <v>44</v>
      </c>
      <c r="D27" s="68">
        <v>443.07656648</v>
      </c>
      <c r="E27" s="19">
        <v>0.08957169445713917</v>
      </c>
      <c r="F27" s="33">
        <v>44</v>
      </c>
      <c r="G27" s="68">
        <v>440.80909627</v>
      </c>
      <c r="H27" s="19">
        <v>0.09021385931247869</v>
      </c>
      <c r="I27" s="32">
        <v>2.267470209999999</v>
      </c>
      <c r="J27" s="35">
        <v>0.5143882531432952</v>
      </c>
      <c r="K27" s="42">
        <v>191.08790486</v>
      </c>
      <c r="L27" s="13">
        <v>0.04435540321343805</v>
      </c>
      <c r="M27" s="32">
        <v>251.98866162</v>
      </c>
      <c r="N27" s="61">
        <v>131.8705450272317</v>
      </c>
      <c r="P27" s="60"/>
    </row>
    <row r="28" spans="1:16" ht="21">
      <c r="A28" s="11">
        <v>21</v>
      </c>
      <c r="B28" s="65" t="s">
        <v>22</v>
      </c>
      <c r="C28" s="33">
        <v>9</v>
      </c>
      <c r="D28" s="68">
        <v>426.27201919</v>
      </c>
      <c r="E28" s="19">
        <v>0.08617451236893148</v>
      </c>
      <c r="F28" s="33">
        <v>9</v>
      </c>
      <c r="G28" s="68">
        <v>422.48110045</v>
      </c>
      <c r="H28" s="19">
        <v>0.08646294026299421</v>
      </c>
      <c r="I28" s="32">
        <v>3.790918739999995</v>
      </c>
      <c r="J28" s="35">
        <v>0.8972990119468419</v>
      </c>
      <c r="K28" s="42">
        <v>414.55363146</v>
      </c>
      <c r="L28" s="13">
        <v>0.09622635975037241</v>
      </c>
      <c r="M28" s="32">
        <v>11.71838772999996</v>
      </c>
      <c r="N28" s="59">
        <v>2.826748300028017</v>
      </c>
      <c r="P28" s="60"/>
    </row>
    <row r="29" spans="1:16" ht="21.75" thickBot="1">
      <c r="A29" s="11">
        <v>22</v>
      </c>
      <c r="B29" s="64" t="s">
        <v>31</v>
      </c>
      <c r="C29" s="49">
        <v>11</v>
      </c>
      <c r="D29" s="127">
        <v>243.48454604</v>
      </c>
      <c r="E29" s="19">
        <v>0.04922247081625917</v>
      </c>
      <c r="F29" s="49">
        <v>11</v>
      </c>
      <c r="G29" s="127">
        <v>241.23602092</v>
      </c>
      <c r="H29" s="19">
        <v>0.04937019820264573</v>
      </c>
      <c r="I29" s="32">
        <v>2.2485251200000107</v>
      </c>
      <c r="J29" s="35">
        <v>0.9320851469133122</v>
      </c>
      <c r="K29" s="50">
        <v>126.32169589</v>
      </c>
      <c r="L29" s="51">
        <v>0.029321844100553135</v>
      </c>
      <c r="M29" s="32">
        <v>117.16285015</v>
      </c>
      <c r="N29" s="59">
        <v>92.74958614553793</v>
      </c>
      <c r="P29" s="60"/>
    </row>
    <row r="30" spans="1:16" ht="22.5" customHeight="1" thickBot="1">
      <c r="A30" s="147" t="s">
        <v>25</v>
      </c>
      <c r="B30" s="148"/>
      <c r="C30" s="36">
        <v>2543</v>
      </c>
      <c r="D30" s="56">
        <v>494661.36502756004</v>
      </c>
      <c r="E30" s="56">
        <v>100</v>
      </c>
      <c r="F30" s="36">
        <v>2534</v>
      </c>
      <c r="G30" s="56">
        <v>488626.80261038983</v>
      </c>
      <c r="H30" s="56">
        <v>100.00000000000006</v>
      </c>
      <c r="I30" s="58">
        <v>6034.562417169994</v>
      </c>
      <c r="J30" s="58">
        <v>30.33587223234881</v>
      </c>
      <c r="K30" s="43">
        <v>430810.8843932399</v>
      </c>
      <c r="L30" s="44">
        <v>100.00000000000003</v>
      </c>
      <c r="M30" s="58">
        <v>68264.1325765301</v>
      </c>
      <c r="N30" s="62">
        <v>16.009515864850265</v>
      </c>
      <c r="P30" s="60"/>
    </row>
    <row r="31" spans="1:14" ht="22.5" customHeight="1">
      <c r="A31" s="14"/>
      <c r="B31" s="14"/>
      <c r="C31" s="37"/>
      <c r="D31" s="37"/>
      <c r="E31" s="37"/>
      <c r="F31" s="37"/>
      <c r="G31" s="52"/>
      <c r="H31" s="52"/>
      <c r="I31" s="53"/>
      <c r="J31" s="53"/>
      <c r="K31" s="52"/>
      <c r="L31" s="52"/>
      <c r="M31" s="54"/>
      <c r="N31" s="54"/>
    </row>
    <row r="32" spans="2:12" ht="21">
      <c r="B32" s="57" t="s">
        <v>69</v>
      </c>
      <c r="L32" s="2" t="s">
        <v>26</v>
      </c>
    </row>
    <row r="33" spans="2:12" ht="21">
      <c r="B33" s="57"/>
      <c r="L33" s="2" t="s">
        <v>27</v>
      </c>
    </row>
    <row r="34" spans="2:8" ht="21">
      <c r="B34" s="124" t="s">
        <v>76</v>
      </c>
      <c r="H34" s="2"/>
    </row>
    <row r="35" spans="2:8" ht="21">
      <c r="B35" s="38"/>
      <c r="H35" s="2"/>
    </row>
    <row r="36" spans="2:4" ht="21">
      <c r="B36" s="38"/>
      <c r="D36" s="38"/>
    </row>
    <row r="37" spans="2:6" ht="21">
      <c r="B37" s="18"/>
      <c r="D37" s="38"/>
      <c r="F37" s="15"/>
    </row>
    <row r="38" spans="2:4" ht="21">
      <c r="B38" s="38"/>
      <c r="D38" s="38"/>
    </row>
    <row r="39" spans="2:4" ht="21">
      <c r="B39" s="38"/>
      <c r="D39" s="38"/>
    </row>
    <row r="40" spans="2:4" ht="21">
      <c r="B40" s="38"/>
      <c r="D40" s="38"/>
    </row>
    <row r="41" ht="21">
      <c r="C41" s="38"/>
    </row>
    <row r="57" ht="0.75" customHeight="1">
      <c r="A57" s="1">
        <v>100</v>
      </c>
    </row>
  </sheetData>
  <sheetProtection/>
  <mergeCells count="12">
    <mergeCell ref="A1:J1"/>
    <mergeCell ref="A2:J2"/>
    <mergeCell ref="A4:A7"/>
    <mergeCell ref="B4:B7"/>
    <mergeCell ref="F4:J4"/>
    <mergeCell ref="K4:N4"/>
    <mergeCell ref="C5:E5"/>
    <mergeCell ref="F5:H5"/>
    <mergeCell ref="I5:J5"/>
    <mergeCell ref="K5:L5"/>
    <mergeCell ref="M5:N5"/>
    <mergeCell ref="A30:B30"/>
  </mergeCells>
  <conditionalFormatting sqref="J8 J10 J12 J14:J15 J18:J22 J25:J29">
    <cfRule type="cellIs" priority="8" dxfId="0" operator="greaterThanOrEqual" stopIfTrue="1">
      <formula>100</formula>
    </cfRule>
  </conditionalFormatting>
  <conditionalFormatting sqref="J9">
    <cfRule type="cellIs" priority="7" dxfId="0" operator="greaterThanOrEqual" stopIfTrue="1">
      <formula>100</formula>
    </cfRule>
  </conditionalFormatting>
  <conditionalFormatting sqref="J11">
    <cfRule type="cellIs" priority="6" dxfId="0" operator="greaterThanOrEqual" stopIfTrue="1">
      <formula>100</formula>
    </cfRule>
  </conditionalFormatting>
  <conditionalFormatting sqref="J13">
    <cfRule type="cellIs" priority="5" dxfId="0" operator="greaterThanOrEqual" stopIfTrue="1">
      <formula>100</formula>
    </cfRule>
  </conditionalFormatting>
  <conditionalFormatting sqref="J16">
    <cfRule type="cellIs" priority="4" dxfId="0" operator="greaterThanOrEqual" stopIfTrue="1">
      <formula>100</formula>
    </cfRule>
  </conditionalFormatting>
  <conditionalFormatting sqref="J17">
    <cfRule type="cellIs" priority="3" dxfId="0" operator="greaterThanOrEqual" stopIfTrue="1">
      <formula>100</formula>
    </cfRule>
  </conditionalFormatting>
  <conditionalFormatting sqref="J23">
    <cfRule type="cellIs" priority="2" dxfId="0" operator="greaterThanOrEqual" stopIfTrue="1">
      <formula>100</formula>
    </cfRule>
  </conditionalFormatting>
  <conditionalFormatting sqref="J24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PageLayoutView="0" workbookViewId="0" topLeftCell="A1">
      <selection activeCell="F23" sqref="F23"/>
    </sheetView>
  </sheetViews>
  <sheetFormatPr defaultColWidth="9.140625" defaultRowHeight="21.75"/>
  <cols>
    <col min="1" max="1" width="6.57421875" style="1" customWidth="1"/>
    <col min="2" max="2" width="50.57421875" style="1" bestFit="1" customWidth="1"/>
    <col min="3" max="3" width="10.57421875" style="1" customWidth="1"/>
    <col min="4" max="4" width="10.57421875" style="1" bestFit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10.57421875" style="1" bestFit="1" customWidth="1"/>
    <col min="12" max="12" width="10.7109375" style="1" customWidth="1"/>
    <col min="13" max="13" width="12.421875" style="1" customWidth="1"/>
    <col min="14" max="14" width="14.57421875" style="1" customWidth="1"/>
    <col min="15" max="16384" width="9.140625" style="1" customWidth="1"/>
  </cols>
  <sheetData>
    <row r="1" spans="1:10" ht="23.25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23.25">
      <c r="A2" s="149" t="s">
        <v>71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21.75" thickBot="1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4" ht="29.25" customHeight="1" thickBot="1">
      <c r="A4" s="150" t="s">
        <v>2</v>
      </c>
      <c r="B4" s="153" t="s">
        <v>3</v>
      </c>
      <c r="C4" s="39"/>
      <c r="D4" s="40"/>
      <c r="E4" s="40"/>
      <c r="F4" s="156" t="s">
        <v>33</v>
      </c>
      <c r="G4" s="157"/>
      <c r="H4" s="157"/>
      <c r="I4" s="157"/>
      <c r="J4" s="158"/>
      <c r="K4" s="156" t="s">
        <v>34</v>
      </c>
      <c r="L4" s="157"/>
      <c r="M4" s="157"/>
      <c r="N4" s="158"/>
    </row>
    <row r="5" spans="1:14" ht="22.5" customHeight="1" thickBot="1">
      <c r="A5" s="151"/>
      <c r="B5" s="154"/>
      <c r="C5" s="159" t="s">
        <v>70</v>
      </c>
      <c r="D5" s="160"/>
      <c r="E5" s="161"/>
      <c r="F5" s="159" t="s">
        <v>66</v>
      </c>
      <c r="G5" s="160"/>
      <c r="H5" s="161"/>
      <c r="I5" s="147" t="s">
        <v>1</v>
      </c>
      <c r="J5" s="148"/>
      <c r="K5" s="159" t="s">
        <v>60</v>
      </c>
      <c r="L5" s="161"/>
      <c r="M5" s="147" t="s">
        <v>1</v>
      </c>
      <c r="N5" s="148"/>
    </row>
    <row r="6" spans="1:14" ht="21.75" customHeight="1">
      <c r="A6" s="151"/>
      <c r="B6" s="154"/>
      <c r="C6" s="45" t="s">
        <v>4</v>
      </c>
      <c r="D6" s="4" t="s">
        <v>5</v>
      </c>
      <c r="E6" s="5" t="s">
        <v>6</v>
      </c>
      <c r="F6" s="45" t="s">
        <v>4</v>
      </c>
      <c r="G6" s="4" t="s">
        <v>5</v>
      </c>
      <c r="H6" s="5" t="s">
        <v>6</v>
      </c>
      <c r="I6" s="3" t="s">
        <v>5</v>
      </c>
      <c r="J6" s="6" t="s">
        <v>7</v>
      </c>
      <c r="K6" s="3" t="s">
        <v>5</v>
      </c>
      <c r="L6" s="6" t="s">
        <v>6</v>
      </c>
      <c r="M6" s="3" t="s">
        <v>5</v>
      </c>
      <c r="N6" s="6" t="s">
        <v>7</v>
      </c>
    </row>
    <row r="7" spans="1:14" ht="22.5" customHeight="1" thickBot="1">
      <c r="A7" s="152"/>
      <c r="B7" s="155"/>
      <c r="C7" s="46" t="s">
        <v>8</v>
      </c>
      <c r="D7" s="8" t="s">
        <v>9</v>
      </c>
      <c r="E7" s="9"/>
      <c r="F7" s="46" t="s">
        <v>8</v>
      </c>
      <c r="G7" s="8" t="s">
        <v>9</v>
      </c>
      <c r="H7" s="9"/>
      <c r="I7" s="7" t="s">
        <v>9</v>
      </c>
      <c r="J7" s="10"/>
      <c r="K7" s="7" t="s">
        <v>9</v>
      </c>
      <c r="L7" s="10"/>
      <c r="M7" s="7" t="s">
        <v>9</v>
      </c>
      <c r="N7" s="10"/>
    </row>
    <row r="8" spans="1:16" ht="21">
      <c r="A8" s="11">
        <v>1</v>
      </c>
      <c r="B8" s="65" t="s">
        <v>16</v>
      </c>
      <c r="C8" s="31">
        <v>110</v>
      </c>
      <c r="D8" s="67">
        <v>91086.84572881</v>
      </c>
      <c r="E8" s="19">
        <v>20.707453307381027</v>
      </c>
      <c r="F8" s="31">
        <v>113</v>
      </c>
      <c r="G8" s="67">
        <v>103758.43616734</v>
      </c>
      <c r="H8" s="19">
        <v>20.975649909824494</v>
      </c>
      <c r="I8" s="32">
        <v>-12671.590438529995</v>
      </c>
      <c r="J8" s="35">
        <v>-12.212588110034204</v>
      </c>
      <c r="K8" s="41">
        <v>81554.57323707</v>
      </c>
      <c r="L8" s="12">
        <v>18.930481144164357</v>
      </c>
      <c r="M8" s="32">
        <v>9532.272491740005</v>
      </c>
      <c r="N8" s="35">
        <v>11.688213319479654</v>
      </c>
      <c r="P8" s="60"/>
    </row>
    <row r="9" spans="1:16" ht="21">
      <c r="A9" s="11">
        <v>2</v>
      </c>
      <c r="B9" s="65" t="s">
        <v>10</v>
      </c>
      <c r="C9" s="69">
        <v>589</v>
      </c>
      <c r="D9" s="70">
        <v>71111.59883469</v>
      </c>
      <c r="E9" s="19">
        <v>16.166331161216203</v>
      </c>
      <c r="F9" s="69">
        <v>583</v>
      </c>
      <c r="G9" s="70">
        <v>91791.19591045</v>
      </c>
      <c r="H9" s="19">
        <v>18.556370559753713</v>
      </c>
      <c r="I9" s="32">
        <v>-20679.59707576</v>
      </c>
      <c r="J9" s="35">
        <v>-22.528954842177544</v>
      </c>
      <c r="K9" s="42">
        <v>83006.06323777</v>
      </c>
      <c r="L9" s="13">
        <v>19.267401601209983</v>
      </c>
      <c r="M9" s="32">
        <v>-11894.464403079997</v>
      </c>
      <c r="N9" s="35">
        <v>-14.32963320885178</v>
      </c>
      <c r="P9" s="60"/>
    </row>
    <row r="10" spans="1:16" ht="21">
      <c r="A10" s="11">
        <v>3</v>
      </c>
      <c r="B10" s="65" t="s">
        <v>40</v>
      </c>
      <c r="C10" s="33">
        <v>157</v>
      </c>
      <c r="D10" s="68">
        <v>53805.96522694</v>
      </c>
      <c r="E10" s="19">
        <v>12.232112152754237</v>
      </c>
      <c r="F10" s="33">
        <v>152</v>
      </c>
      <c r="G10" s="68">
        <v>52898.83435185</v>
      </c>
      <c r="H10" s="19">
        <v>10.693949051166092</v>
      </c>
      <c r="I10" s="32">
        <v>907.1308750900062</v>
      </c>
      <c r="J10" s="35">
        <v>1.714840952933553</v>
      </c>
      <c r="K10" s="42">
        <v>48665.05175656</v>
      </c>
      <c r="L10" s="13">
        <v>11.296151866056157</v>
      </c>
      <c r="M10" s="32">
        <v>5140.913470380001</v>
      </c>
      <c r="N10" s="35">
        <v>10.563871371383081</v>
      </c>
      <c r="P10" s="60"/>
    </row>
    <row r="11" spans="1:16" ht="21">
      <c r="A11" s="11">
        <v>4</v>
      </c>
      <c r="B11" s="65" t="s">
        <v>13</v>
      </c>
      <c r="C11" s="33">
        <v>53</v>
      </c>
      <c r="D11" s="68">
        <v>36778.31454887</v>
      </c>
      <c r="E11" s="19">
        <v>8.361089080989165</v>
      </c>
      <c r="F11" s="33">
        <v>54</v>
      </c>
      <c r="G11" s="68">
        <v>36733.30081635</v>
      </c>
      <c r="H11" s="19">
        <v>7.4259490256133915</v>
      </c>
      <c r="I11" s="32">
        <v>45.01373252000485</v>
      </c>
      <c r="J11" s="35">
        <v>0.12254203003714066</v>
      </c>
      <c r="K11" s="42">
        <v>34345.90806119</v>
      </c>
      <c r="L11" s="13">
        <v>7.97238633131641</v>
      </c>
      <c r="M11" s="32">
        <v>2432.406487680004</v>
      </c>
      <c r="N11" s="35">
        <v>7.082085246797016</v>
      </c>
      <c r="P11" s="60"/>
    </row>
    <row r="12" spans="1:16" ht="21">
      <c r="A12" s="11">
        <v>5</v>
      </c>
      <c r="B12" s="65" t="s">
        <v>35</v>
      </c>
      <c r="C12" s="33">
        <v>57</v>
      </c>
      <c r="D12" s="68">
        <v>36759.92538148</v>
      </c>
      <c r="E12" s="19">
        <v>8.356908534149023</v>
      </c>
      <c r="F12" s="33">
        <v>56</v>
      </c>
      <c r="G12" s="68">
        <v>36355.52237766</v>
      </c>
      <c r="H12" s="19">
        <v>7.349577902780918</v>
      </c>
      <c r="I12" s="32">
        <v>404.40300381999987</v>
      </c>
      <c r="J12" s="35">
        <v>1.1123564657360012</v>
      </c>
      <c r="K12" s="42">
        <v>32376.68845312</v>
      </c>
      <c r="L12" s="13">
        <v>7.515290264478759</v>
      </c>
      <c r="M12" s="32">
        <v>4383.236928360002</v>
      </c>
      <c r="N12" s="35">
        <v>13.538249703044007</v>
      </c>
      <c r="P12" s="60"/>
    </row>
    <row r="13" spans="1:16" ht="21">
      <c r="A13" s="11">
        <v>6</v>
      </c>
      <c r="B13" s="66" t="s">
        <v>12</v>
      </c>
      <c r="C13" s="33">
        <v>170</v>
      </c>
      <c r="D13" s="68">
        <v>32538.26510988</v>
      </c>
      <c r="E13" s="19">
        <v>7.397166957258165</v>
      </c>
      <c r="F13" s="33">
        <v>157</v>
      </c>
      <c r="G13" s="68">
        <v>32217.66390397</v>
      </c>
      <c r="H13" s="19">
        <v>6.513074636862935</v>
      </c>
      <c r="I13" s="32">
        <v>320.60120591000305</v>
      </c>
      <c r="J13" s="35">
        <v>0.9951100330104853</v>
      </c>
      <c r="K13" s="42">
        <v>26688.0232788</v>
      </c>
      <c r="L13" s="13">
        <v>6.194834960214105</v>
      </c>
      <c r="M13" s="32">
        <v>5850.241831080002</v>
      </c>
      <c r="N13" s="35">
        <v>21.920851049793644</v>
      </c>
      <c r="P13" s="60"/>
    </row>
    <row r="14" spans="1:16" ht="21">
      <c r="A14" s="11">
        <v>7</v>
      </c>
      <c r="B14" s="65" t="s">
        <v>11</v>
      </c>
      <c r="C14" s="33">
        <v>331</v>
      </c>
      <c r="D14" s="68">
        <v>31981.60634662</v>
      </c>
      <c r="E14" s="19">
        <v>7.2706175608429024</v>
      </c>
      <c r="F14" s="33">
        <v>329</v>
      </c>
      <c r="G14" s="68">
        <v>32728.43824636</v>
      </c>
      <c r="H14" s="19">
        <v>6.616332012211331</v>
      </c>
      <c r="I14" s="32">
        <v>-746.831899740002</v>
      </c>
      <c r="J14" s="35">
        <v>-2.281905094640632</v>
      </c>
      <c r="K14" s="42">
        <v>31813.59873363</v>
      </c>
      <c r="L14" s="13">
        <v>7.384585646770907</v>
      </c>
      <c r="M14" s="32">
        <v>168.00761299000078</v>
      </c>
      <c r="N14" s="35">
        <v>0.5280999939576178</v>
      </c>
      <c r="P14" s="60"/>
    </row>
    <row r="15" spans="1:16" ht="21">
      <c r="A15" s="11">
        <v>8</v>
      </c>
      <c r="B15" s="66" t="s">
        <v>14</v>
      </c>
      <c r="C15" s="33">
        <v>47</v>
      </c>
      <c r="D15" s="68">
        <v>27217.36881738</v>
      </c>
      <c r="E15" s="19">
        <v>6.187527841436736</v>
      </c>
      <c r="F15" s="33">
        <v>48</v>
      </c>
      <c r="G15" s="68">
        <v>42861.87096398</v>
      </c>
      <c r="H15" s="19">
        <v>8.664891579230561</v>
      </c>
      <c r="I15" s="32">
        <v>-15644.5021466</v>
      </c>
      <c r="J15" s="35">
        <v>-36.49981159186269</v>
      </c>
      <c r="K15" s="42">
        <v>30610.51158976</v>
      </c>
      <c r="L15" s="13">
        <v>7.1053245632064925</v>
      </c>
      <c r="M15" s="32">
        <v>-3393.1427723800007</v>
      </c>
      <c r="N15" s="35">
        <v>-11.084894032006618</v>
      </c>
      <c r="P15" s="60"/>
    </row>
    <row r="16" spans="1:16" ht="21">
      <c r="A16" s="11">
        <v>9</v>
      </c>
      <c r="B16" s="65" t="s">
        <v>15</v>
      </c>
      <c r="C16" s="33">
        <v>34</v>
      </c>
      <c r="D16" s="68">
        <v>12621.09564973</v>
      </c>
      <c r="E16" s="19">
        <v>2.869247988155009</v>
      </c>
      <c r="F16" s="33">
        <v>34</v>
      </c>
      <c r="G16" s="68">
        <v>19366.91471827</v>
      </c>
      <c r="H16" s="19">
        <v>3.9151864462248778</v>
      </c>
      <c r="I16" s="32">
        <v>-6745.81906854</v>
      </c>
      <c r="J16" s="35">
        <v>-34.83166610000226</v>
      </c>
      <c r="K16" s="42">
        <v>18570.14292362</v>
      </c>
      <c r="L16" s="13">
        <v>4.31050922721566</v>
      </c>
      <c r="M16" s="32">
        <v>-5949.047273889999</v>
      </c>
      <c r="N16" s="35">
        <v>-32.03554920583407</v>
      </c>
      <c r="P16" s="60"/>
    </row>
    <row r="17" spans="1:16" ht="21">
      <c r="A17" s="11">
        <v>10</v>
      </c>
      <c r="B17" s="65" t="s">
        <v>30</v>
      </c>
      <c r="C17" s="33">
        <v>120</v>
      </c>
      <c r="D17" s="68">
        <v>12274.01845578</v>
      </c>
      <c r="E17" s="19">
        <v>2.7903443360384963</v>
      </c>
      <c r="F17" s="33">
        <v>128</v>
      </c>
      <c r="G17" s="68">
        <v>12114.36848938</v>
      </c>
      <c r="H17" s="19">
        <v>2.449022572988907</v>
      </c>
      <c r="I17" s="32">
        <v>159.64996640000027</v>
      </c>
      <c r="J17" s="35">
        <v>1.3178562839652483</v>
      </c>
      <c r="K17" s="42">
        <v>11540.16979556</v>
      </c>
      <c r="L17" s="13">
        <v>2.678708968045999</v>
      </c>
      <c r="M17" s="32">
        <v>733.848660220001</v>
      </c>
      <c r="N17" s="61">
        <v>6.359080266759542</v>
      </c>
      <c r="P17" s="60"/>
    </row>
    <row r="18" spans="1:16" ht="21">
      <c r="A18" s="11">
        <v>11</v>
      </c>
      <c r="B18" s="65" t="s">
        <v>19</v>
      </c>
      <c r="C18" s="33">
        <v>146</v>
      </c>
      <c r="D18" s="68">
        <v>12002.8702547</v>
      </c>
      <c r="E18" s="19">
        <v>2.728702189268356</v>
      </c>
      <c r="F18" s="33">
        <v>153</v>
      </c>
      <c r="G18" s="68">
        <v>11983.5168125</v>
      </c>
      <c r="H18" s="19">
        <v>2.422569794152478</v>
      </c>
      <c r="I18" s="32">
        <v>19.353442199999336</v>
      </c>
      <c r="J18" s="35">
        <v>0.1615005219487135</v>
      </c>
      <c r="K18" s="42">
        <v>11096.23916373</v>
      </c>
      <c r="L18" s="13">
        <v>2.5756636068650165</v>
      </c>
      <c r="M18" s="32">
        <v>906.6310909699987</v>
      </c>
      <c r="N18" s="35">
        <v>8.170615986121504</v>
      </c>
      <c r="P18" s="60"/>
    </row>
    <row r="19" spans="1:16" ht="21">
      <c r="A19" s="11">
        <v>12</v>
      </c>
      <c r="B19" s="65" t="s">
        <v>17</v>
      </c>
      <c r="C19" s="33">
        <v>174</v>
      </c>
      <c r="D19" s="68">
        <v>10213.25793515</v>
      </c>
      <c r="E19" s="19">
        <v>2.321856247366624</v>
      </c>
      <c r="F19" s="33">
        <v>175</v>
      </c>
      <c r="G19" s="68">
        <v>10399.2412381</v>
      </c>
      <c r="H19" s="19">
        <v>2.1022950190420886</v>
      </c>
      <c r="I19" s="32">
        <v>-185.9833029499987</v>
      </c>
      <c r="J19" s="35">
        <v>-1.7884314700634725</v>
      </c>
      <c r="K19" s="42">
        <v>9554.70935037</v>
      </c>
      <c r="L19" s="13">
        <v>2.217843071404054</v>
      </c>
      <c r="M19" s="32">
        <v>658.548584780001</v>
      </c>
      <c r="N19" s="35">
        <v>6.892397880784297</v>
      </c>
      <c r="P19" s="60"/>
    </row>
    <row r="20" spans="1:16" ht="21">
      <c r="A20" s="11">
        <v>13</v>
      </c>
      <c r="B20" s="65" t="s">
        <v>77</v>
      </c>
      <c r="C20" s="33">
        <v>94</v>
      </c>
      <c r="D20" s="34">
        <v>3717.84560099</v>
      </c>
      <c r="E20" s="19">
        <v>0.8452056229476173</v>
      </c>
      <c r="F20" s="33">
        <v>100</v>
      </c>
      <c r="G20" s="34">
        <v>3844.00436946</v>
      </c>
      <c r="H20" s="19">
        <v>0.77709816072776</v>
      </c>
      <c r="I20" s="32">
        <v>-126.15876846999981</v>
      </c>
      <c r="J20" s="35">
        <v>-3.281962150519678</v>
      </c>
      <c r="K20" s="42">
        <v>4413.65194221</v>
      </c>
      <c r="L20" s="13">
        <v>0</v>
      </c>
      <c r="M20" s="32">
        <v>3717.84560099</v>
      </c>
      <c r="N20" s="61" t="s">
        <v>68</v>
      </c>
      <c r="P20" s="60"/>
    </row>
    <row r="21" spans="1:16" ht="21">
      <c r="A21" s="11">
        <v>14</v>
      </c>
      <c r="B21" s="65" t="s">
        <v>20</v>
      </c>
      <c r="C21" s="33">
        <v>2</v>
      </c>
      <c r="D21" s="34">
        <v>2086.09339137</v>
      </c>
      <c r="E21" s="19">
        <v>0.4742471994830242</v>
      </c>
      <c r="F21" s="33">
        <v>2</v>
      </c>
      <c r="G21" s="34">
        <v>2111.37948179</v>
      </c>
      <c r="H21" s="19">
        <v>0.4268333108392981</v>
      </c>
      <c r="I21" s="32">
        <v>-25.286090420000164</v>
      </c>
      <c r="J21" s="35">
        <v>-1.19760993407793</v>
      </c>
      <c r="K21" s="42">
        <v>2171.17540668</v>
      </c>
      <c r="L21" s="13">
        <v>0.50397413002643</v>
      </c>
      <c r="M21" s="32">
        <v>-85.08201530999986</v>
      </c>
      <c r="N21" s="61">
        <v>-3.9187075833776577</v>
      </c>
      <c r="P21" s="60"/>
    </row>
    <row r="22" spans="1:16" ht="21">
      <c r="A22" s="11">
        <v>15</v>
      </c>
      <c r="B22" s="65" t="s">
        <v>24</v>
      </c>
      <c r="C22" s="33">
        <v>310</v>
      </c>
      <c r="D22" s="68">
        <v>1481.11066314</v>
      </c>
      <c r="E22" s="19">
        <v>0.3367119549989535</v>
      </c>
      <c r="F22" s="33">
        <v>309</v>
      </c>
      <c r="G22" s="68">
        <v>1415.71351402</v>
      </c>
      <c r="H22" s="19">
        <v>0.2861985216777792</v>
      </c>
      <c r="I22" s="32">
        <v>65.39714912</v>
      </c>
      <c r="J22" s="35">
        <v>4.619377329690173</v>
      </c>
      <c r="K22" s="42">
        <v>909.516511</v>
      </c>
      <c r="L22" s="13">
        <v>0.21111734729752146</v>
      </c>
      <c r="M22" s="32">
        <v>571.59415214</v>
      </c>
      <c r="N22" s="61">
        <v>62.84593465065748</v>
      </c>
      <c r="P22" s="60"/>
    </row>
    <row r="23" spans="1:16" ht="21">
      <c r="A23" s="11">
        <v>16</v>
      </c>
      <c r="B23" s="65" t="s">
        <v>23</v>
      </c>
      <c r="C23" s="33">
        <v>53</v>
      </c>
      <c r="D23" s="68">
        <v>1144.98928478</v>
      </c>
      <c r="E23" s="19">
        <v>0.2602989703104213</v>
      </c>
      <c r="F23" s="33">
        <v>53</v>
      </c>
      <c r="G23" s="68">
        <v>1135.49128229</v>
      </c>
      <c r="H23" s="19">
        <v>0.229549215396423</v>
      </c>
      <c r="I23" s="32">
        <v>9.498002489999863</v>
      </c>
      <c r="J23" s="35">
        <v>0.8364663505689609</v>
      </c>
      <c r="K23" s="42">
        <v>996.6523750800001</v>
      </c>
      <c r="L23" s="13">
        <v>0.2313433599719049</v>
      </c>
      <c r="M23" s="32">
        <v>148.33690969999986</v>
      </c>
      <c r="N23" s="61">
        <v>14.883515397040322</v>
      </c>
      <c r="P23" s="60"/>
    </row>
    <row r="24" spans="1:16" ht="21">
      <c r="A24" s="11">
        <v>17</v>
      </c>
      <c r="B24" s="65" t="s">
        <v>32</v>
      </c>
      <c r="C24" s="33">
        <v>11</v>
      </c>
      <c r="D24" s="68">
        <v>705.50821</v>
      </c>
      <c r="E24" s="19">
        <v>0.1603884534551203</v>
      </c>
      <c r="F24" s="33">
        <v>11</v>
      </c>
      <c r="G24" s="68">
        <v>701.85916</v>
      </c>
      <c r="H24" s="19">
        <v>0.141886795618432</v>
      </c>
      <c r="I24" s="32">
        <v>3.6490499999999884</v>
      </c>
      <c r="J24" s="35">
        <v>0.519912000578576</v>
      </c>
      <c r="K24" s="42">
        <v>686.45451</v>
      </c>
      <c r="L24" s="13">
        <v>0.1593401037132133</v>
      </c>
      <c r="M24" s="32">
        <v>19.053699999999935</v>
      </c>
      <c r="N24" s="61">
        <v>2.7756682667872536</v>
      </c>
      <c r="P24" s="60"/>
    </row>
    <row r="25" spans="1:16" ht="21">
      <c r="A25" s="11">
        <v>18</v>
      </c>
      <c r="B25" s="65" t="s">
        <v>18</v>
      </c>
      <c r="C25" s="33">
        <v>2</v>
      </c>
      <c r="D25" s="68">
        <v>599.52634425</v>
      </c>
      <c r="E25" s="19">
        <v>0.13629480393978627</v>
      </c>
      <c r="F25" s="33">
        <v>2</v>
      </c>
      <c r="G25" s="68">
        <v>601.83713864</v>
      </c>
      <c r="H25" s="19">
        <v>0.12166649372474617</v>
      </c>
      <c r="I25" s="32">
        <v>-2.310794390000069</v>
      </c>
      <c r="J25" s="35">
        <v>-0.38395676199409706</v>
      </c>
      <c r="K25" s="42">
        <v>556.9181015</v>
      </c>
      <c r="L25" s="13">
        <v>0.129272059197012</v>
      </c>
      <c r="M25" s="32">
        <v>42.60824274999993</v>
      </c>
      <c r="N25" s="35">
        <v>7.650719672289182</v>
      </c>
      <c r="P25" s="60"/>
    </row>
    <row r="26" spans="1:16" ht="21">
      <c r="A26" s="11">
        <v>19</v>
      </c>
      <c r="B26" s="65" t="s">
        <v>36</v>
      </c>
      <c r="C26" s="33">
        <v>44</v>
      </c>
      <c r="D26" s="68">
        <v>542.27696311</v>
      </c>
      <c r="E26" s="19">
        <v>0.12327987431578186</v>
      </c>
      <c r="F26" s="33">
        <v>44</v>
      </c>
      <c r="G26" s="68">
        <v>443.07656648</v>
      </c>
      <c r="H26" s="19">
        <v>0.08957169445713917</v>
      </c>
      <c r="I26" s="32">
        <v>99.20039663</v>
      </c>
      <c r="J26" s="35">
        <v>22.388996425176053</v>
      </c>
      <c r="K26" s="42">
        <v>191.08790486</v>
      </c>
      <c r="L26" s="13">
        <v>0.04435540321343805</v>
      </c>
      <c r="M26" s="32">
        <v>351.18905825</v>
      </c>
      <c r="N26" s="61">
        <v>183.78403306441484</v>
      </c>
      <c r="P26" s="60"/>
    </row>
    <row r="27" spans="1:16" ht="21">
      <c r="A27" s="11">
        <v>20</v>
      </c>
      <c r="B27" s="65" t="s">
        <v>21</v>
      </c>
      <c r="C27" s="33">
        <v>20</v>
      </c>
      <c r="D27" s="68">
        <v>529.01450211</v>
      </c>
      <c r="E27" s="19">
        <v>0.12026481994979672</v>
      </c>
      <c r="F27" s="33">
        <v>20</v>
      </c>
      <c r="G27" s="68">
        <v>528.94295344</v>
      </c>
      <c r="H27" s="19">
        <v>0.10693031452143628</v>
      </c>
      <c r="I27" s="32">
        <v>0.07154866999997012</v>
      </c>
      <c r="J27" s="35">
        <v>0.013526727132793945</v>
      </c>
      <c r="K27" s="42">
        <v>522.87273338</v>
      </c>
      <c r="L27" s="13">
        <v>0.1213694343206814</v>
      </c>
      <c r="M27" s="32">
        <v>6.141768729999967</v>
      </c>
      <c r="N27" s="61">
        <v>1.1746201968302696</v>
      </c>
      <c r="P27" s="60"/>
    </row>
    <row r="28" spans="1:16" ht="21">
      <c r="A28" s="11">
        <v>21</v>
      </c>
      <c r="B28" s="65" t="s">
        <v>22</v>
      </c>
      <c r="C28" s="33">
        <v>9</v>
      </c>
      <c r="D28" s="68">
        <v>428.43067757</v>
      </c>
      <c r="E28" s="19">
        <v>0.0973983474808629</v>
      </c>
      <c r="F28" s="33">
        <v>9</v>
      </c>
      <c r="G28" s="68">
        <v>426.27201919</v>
      </c>
      <c r="H28" s="19">
        <v>0.08617451236893148</v>
      </c>
      <c r="I28" s="32">
        <v>2.15865838000002</v>
      </c>
      <c r="J28" s="35">
        <v>0.506403958697991</v>
      </c>
      <c r="K28" s="42">
        <v>414.55363146</v>
      </c>
      <c r="L28" s="13">
        <v>0.09622635975037241</v>
      </c>
      <c r="M28" s="32">
        <v>13.87704610999998</v>
      </c>
      <c r="N28" s="59">
        <v>3.347467024019778</v>
      </c>
      <c r="P28" s="60"/>
    </row>
    <row r="29" spans="1:16" ht="21.75" thickBot="1">
      <c r="A29" s="11">
        <v>22</v>
      </c>
      <c r="B29" s="64" t="s">
        <v>31</v>
      </c>
      <c r="C29" s="49">
        <v>11</v>
      </c>
      <c r="D29" s="127">
        <v>248.76055664</v>
      </c>
      <c r="E29" s="19">
        <v>0.05655259626266356</v>
      </c>
      <c r="F29" s="49">
        <v>11</v>
      </c>
      <c r="G29" s="127">
        <v>243.48454604</v>
      </c>
      <c r="H29" s="19">
        <v>0.04922247081625917</v>
      </c>
      <c r="I29" s="32">
        <v>5.276010600000006</v>
      </c>
      <c r="J29" s="35">
        <v>2.1668769890361976</v>
      </c>
      <c r="K29" s="50">
        <v>126.32169589</v>
      </c>
      <c r="L29" s="51">
        <v>0.029321844100553135</v>
      </c>
      <c r="M29" s="32">
        <v>122.43886075</v>
      </c>
      <c r="N29" s="59">
        <v>96.92623257418809</v>
      </c>
      <c r="P29" s="60"/>
    </row>
    <row r="30" spans="1:16" ht="22.5" customHeight="1" thickBot="1">
      <c r="A30" s="147" t="s">
        <v>25</v>
      </c>
      <c r="B30" s="148"/>
      <c r="C30" s="36">
        <v>2544</v>
      </c>
      <c r="D30" s="56">
        <v>439874.68848399015</v>
      </c>
      <c r="E30" s="56">
        <v>99.99999999999999</v>
      </c>
      <c r="F30" s="36">
        <v>2543</v>
      </c>
      <c r="G30" s="56">
        <v>494661.36502756004</v>
      </c>
      <c r="H30" s="56">
        <v>100</v>
      </c>
      <c r="I30" s="58">
        <v>-54786.67654356999</v>
      </c>
      <c r="J30" s="58">
        <v>-78.53111998686066</v>
      </c>
      <c r="K30" s="43">
        <v>430810.8843932399</v>
      </c>
      <c r="L30" s="44">
        <v>100.00000000000003</v>
      </c>
      <c r="M30" s="58">
        <v>13477.45603296021</v>
      </c>
      <c r="N30" s="62">
        <v>3.1607747441250202</v>
      </c>
      <c r="P30" s="60"/>
    </row>
    <row r="31" spans="1:14" ht="22.5" customHeight="1">
      <c r="A31" s="14"/>
      <c r="B31" s="14"/>
      <c r="C31" s="37"/>
      <c r="D31" s="37"/>
      <c r="E31" s="37"/>
      <c r="F31" s="37"/>
      <c r="G31" s="52"/>
      <c r="H31" s="52"/>
      <c r="I31" s="53"/>
      <c r="J31" s="53"/>
      <c r="K31" s="52"/>
      <c r="L31" s="52"/>
      <c r="M31" s="54"/>
      <c r="N31" s="54"/>
    </row>
    <row r="32" spans="2:12" ht="21">
      <c r="B32" s="57" t="s">
        <v>72</v>
      </c>
      <c r="L32" s="2" t="s">
        <v>26</v>
      </c>
    </row>
    <row r="33" spans="2:12" ht="21">
      <c r="B33" s="57"/>
      <c r="L33" s="2" t="s">
        <v>27</v>
      </c>
    </row>
    <row r="34" spans="2:8" ht="21">
      <c r="B34" s="124" t="s">
        <v>76</v>
      </c>
      <c r="H34" s="2"/>
    </row>
    <row r="35" spans="2:8" ht="21">
      <c r="B35" s="38"/>
      <c r="H35" s="2"/>
    </row>
    <row r="36" spans="2:4" ht="21">
      <c r="B36" s="38"/>
      <c r="D36" s="38"/>
    </row>
    <row r="37" spans="2:6" ht="21">
      <c r="B37" s="18"/>
      <c r="D37" s="38"/>
      <c r="F37" s="15"/>
    </row>
    <row r="38" spans="2:4" ht="21">
      <c r="B38" s="38"/>
      <c r="D38" s="38"/>
    </row>
    <row r="39" spans="2:4" ht="21">
      <c r="B39" s="38"/>
      <c r="D39" s="38"/>
    </row>
    <row r="40" spans="2:4" ht="21">
      <c r="B40" s="38"/>
      <c r="D40" s="38"/>
    </row>
    <row r="41" ht="21">
      <c r="C41" s="38"/>
    </row>
    <row r="57" ht="0.75" customHeight="1">
      <c r="A57" s="1">
        <v>100</v>
      </c>
    </row>
  </sheetData>
  <sheetProtection/>
  <mergeCells count="12">
    <mergeCell ref="M5:N5"/>
    <mergeCell ref="A30:B30"/>
    <mergeCell ref="A1:J1"/>
    <mergeCell ref="A2:J2"/>
    <mergeCell ref="A4:A7"/>
    <mergeCell ref="B4:B7"/>
    <mergeCell ref="F4:J4"/>
    <mergeCell ref="K4:N4"/>
    <mergeCell ref="C5:E5"/>
    <mergeCell ref="F5:H5"/>
    <mergeCell ref="I5:J5"/>
    <mergeCell ref="K5:L5"/>
  </mergeCells>
  <conditionalFormatting sqref="J8 J10 J12 J14:J15 J18:J22 J25:J29">
    <cfRule type="cellIs" priority="8" dxfId="0" operator="greaterThanOrEqual" stopIfTrue="1">
      <formula>100</formula>
    </cfRule>
  </conditionalFormatting>
  <conditionalFormatting sqref="J9">
    <cfRule type="cellIs" priority="7" dxfId="0" operator="greaterThanOrEqual" stopIfTrue="1">
      <formula>100</formula>
    </cfRule>
  </conditionalFormatting>
  <conditionalFormatting sqref="J11">
    <cfRule type="cellIs" priority="6" dxfId="0" operator="greaterThanOrEqual" stopIfTrue="1">
      <formula>100</formula>
    </cfRule>
  </conditionalFormatting>
  <conditionalFormatting sqref="J13">
    <cfRule type="cellIs" priority="5" dxfId="0" operator="greaterThanOrEqual" stopIfTrue="1">
      <formula>100</formula>
    </cfRule>
  </conditionalFormatting>
  <conditionalFormatting sqref="J16">
    <cfRule type="cellIs" priority="4" dxfId="0" operator="greaterThanOrEqual" stopIfTrue="1">
      <formula>100</formula>
    </cfRule>
  </conditionalFormatting>
  <conditionalFormatting sqref="J17">
    <cfRule type="cellIs" priority="3" dxfId="0" operator="greaterThanOrEqual" stopIfTrue="1">
      <formula>100</formula>
    </cfRule>
  </conditionalFormatting>
  <conditionalFormatting sqref="J23">
    <cfRule type="cellIs" priority="2" dxfId="0" operator="greaterThanOrEqual" stopIfTrue="1">
      <formula>100</formula>
    </cfRule>
  </conditionalFormatting>
  <conditionalFormatting sqref="J24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PageLayoutView="0" workbookViewId="0" topLeftCell="A1">
      <selection activeCell="D30" sqref="D30"/>
    </sheetView>
  </sheetViews>
  <sheetFormatPr defaultColWidth="9.140625" defaultRowHeight="21.75"/>
  <cols>
    <col min="1" max="1" width="6.57421875" style="57" customWidth="1"/>
    <col min="2" max="2" width="50.57421875" style="57" bestFit="1" customWidth="1"/>
    <col min="3" max="3" width="10.57421875" style="57" customWidth="1"/>
    <col min="4" max="4" width="15.140625" style="57" bestFit="1" customWidth="1"/>
    <col min="5" max="5" width="10.421875" style="57" customWidth="1"/>
    <col min="6" max="6" width="10.7109375" style="57" customWidth="1"/>
    <col min="7" max="7" width="11.7109375" style="57" customWidth="1"/>
    <col min="8" max="8" width="10.00390625" style="57" customWidth="1"/>
    <col min="9" max="9" width="15.00390625" style="57" customWidth="1"/>
    <col min="10" max="10" width="10.28125" style="57" customWidth="1"/>
    <col min="11" max="11" width="10.57421875" style="57" bestFit="1" customWidth="1"/>
    <col min="12" max="12" width="10.7109375" style="57" customWidth="1"/>
    <col min="13" max="13" width="12.421875" style="57" customWidth="1"/>
    <col min="14" max="14" width="14.57421875" style="57" customWidth="1"/>
    <col min="15" max="16384" width="9.140625" style="57" customWidth="1"/>
  </cols>
  <sheetData>
    <row r="1" spans="1:10" ht="23.2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23.25">
      <c r="A2" s="137" t="s">
        <v>73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21.75" thickBot="1">
      <c r="A3" s="74"/>
      <c r="B3" s="74"/>
      <c r="C3" s="74"/>
      <c r="D3" s="74"/>
      <c r="E3" s="74"/>
      <c r="F3" s="74"/>
      <c r="G3" s="74"/>
      <c r="H3" s="74"/>
      <c r="I3" s="74"/>
      <c r="J3" s="74"/>
    </row>
    <row r="4" spans="1:14" ht="29.25" customHeight="1" thickBot="1">
      <c r="A4" s="138" t="s">
        <v>2</v>
      </c>
      <c r="B4" s="141" t="s">
        <v>3</v>
      </c>
      <c r="C4" s="75"/>
      <c r="D4" s="76"/>
      <c r="E4" s="76"/>
      <c r="F4" s="144" t="s">
        <v>33</v>
      </c>
      <c r="G4" s="145"/>
      <c r="H4" s="145"/>
      <c r="I4" s="145"/>
      <c r="J4" s="146"/>
      <c r="K4" s="144" t="s">
        <v>34</v>
      </c>
      <c r="L4" s="145"/>
      <c r="M4" s="145"/>
      <c r="N4" s="146"/>
    </row>
    <row r="5" spans="1:14" ht="22.5" customHeight="1" thickBot="1">
      <c r="A5" s="139"/>
      <c r="B5" s="142"/>
      <c r="C5" s="132" t="s">
        <v>74</v>
      </c>
      <c r="D5" s="133"/>
      <c r="E5" s="134"/>
      <c r="F5" s="132" t="s">
        <v>70</v>
      </c>
      <c r="G5" s="133"/>
      <c r="H5" s="134"/>
      <c r="I5" s="135" t="s">
        <v>1</v>
      </c>
      <c r="J5" s="136"/>
      <c r="K5" s="132" t="s">
        <v>60</v>
      </c>
      <c r="L5" s="134"/>
      <c r="M5" s="135" t="s">
        <v>1</v>
      </c>
      <c r="N5" s="136"/>
    </row>
    <row r="6" spans="1:14" ht="21.75" customHeight="1">
      <c r="A6" s="139"/>
      <c r="B6" s="142"/>
      <c r="C6" s="77" t="s">
        <v>4</v>
      </c>
      <c r="D6" s="78" t="s">
        <v>5</v>
      </c>
      <c r="E6" s="79" t="s">
        <v>6</v>
      </c>
      <c r="F6" s="77" t="s">
        <v>4</v>
      </c>
      <c r="G6" s="78" t="s">
        <v>5</v>
      </c>
      <c r="H6" s="79" t="s">
        <v>6</v>
      </c>
      <c r="I6" s="80" t="s">
        <v>5</v>
      </c>
      <c r="J6" s="81" t="s">
        <v>7</v>
      </c>
      <c r="K6" s="80" t="s">
        <v>5</v>
      </c>
      <c r="L6" s="81" t="s">
        <v>6</v>
      </c>
      <c r="M6" s="80" t="s">
        <v>5</v>
      </c>
      <c r="N6" s="81" t="s">
        <v>7</v>
      </c>
    </row>
    <row r="7" spans="1:14" ht="22.5" customHeight="1" thickBot="1">
      <c r="A7" s="140"/>
      <c r="B7" s="143"/>
      <c r="C7" s="82" t="s">
        <v>8</v>
      </c>
      <c r="D7" s="83" t="s">
        <v>9</v>
      </c>
      <c r="E7" s="84"/>
      <c r="F7" s="82" t="s">
        <v>8</v>
      </c>
      <c r="G7" s="83" t="s">
        <v>9</v>
      </c>
      <c r="H7" s="84"/>
      <c r="I7" s="85" t="s">
        <v>9</v>
      </c>
      <c r="J7" s="86"/>
      <c r="K7" s="85" t="s">
        <v>9</v>
      </c>
      <c r="L7" s="86"/>
      <c r="M7" s="85" t="s">
        <v>9</v>
      </c>
      <c r="N7" s="86"/>
    </row>
    <row r="8" spans="1:16" ht="21">
      <c r="A8" s="87">
        <v>1</v>
      </c>
      <c r="B8" s="88" t="s">
        <v>16</v>
      </c>
      <c r="C8" s="89">
        <v>112</v>
      </c>
      <c r="D8" s="90">
        <v>98046.00692329</v>
      </c>
      <c r="E8" s="91">
        <v>21.190574056045335</v>
      </c>
      <c r="F8" s="89">
        <v>110</v>
      </c>
      <c r="G8" s="90">
        <v>91086.84572881</v>
      </c>
      <c r="H8" s="91">
        <v>20.707453307381027</v>
      </c>
      <c r="I8" s="92">
        <v>6959.161194479995</v>
      </c>
      <c r="J8" s="93">
        <v>7.640138528014558</v>
      </c>
      <c r="K8" s="94">
        <v>81554.57323707</v>
      </c>
      <c r="L8" s="95">
        <v>18.930481144164357</v>
      </c>
      <c r="M8" s="92">
        <v>16491.43368622</v>
      </c>
      <c r="N8" s="93">
        <v>20.221347536552305</v>
      </c>
      <c r="P8" s="96"/>
    </row>
    <row r="9" spans="1:16" ht="21">
      <c r="A9" s="87">
        <v>2</v>
      </c>
      <c r="B9" s="88" t="s">
        <v>10</v>
      </c>
      <c r="C9" s="97">
        <v>586</v>
      </c>
      <c r="D9" s="98">
        <v>77504.64629527</v>
      </c>
      <c r="E9" s="91">
        <v>16.750992707867105</v>
      </c>
      <c r="F9" s="97">
        <v>589</v>
      </c>
      <c r="G9" s="98">
        <v>71111.59883469</v>
      </c>
      <c r="H9" s="91">
        <v>16.166331161216203</v>
      </c>
      <c r="I9" s="92">
        <v>6393.047460579997</v>
      </c>
      <c r="J9" s="93">
        <v>8.990161331404787</v>
      </c>
      <c r="K9" s="99">
        <v>83006.06323777</v>
      </c>
      <c r="L9" s="100">
        <v>19.267401601209983</v>
      </c>
      <c r="M9" s="92">
        <v>-5501.4169425</v>
      </c>
      <c r="N9" s="93">
        <v>-6.627729021121323</v>
      </c>
      <c r="P9" s="96"/>
    </row>
    <row r="10" spans="1:16" ht="21">
      <c r="A10" s="87">
        <v>3</v>
      </c>
      <c r="B10" s="88" t="s">
        <v>40</v>
      </c>
      <c r="C10" s="101">
        <v>165</v>
      </c>
      <c r="D10" s="102">
        <v>54818.19964309</v>
      </c>
      <c r="E10" s="91">
        <v>11.847796311223782</v>
      </c>
      <c r="F10" s="101">
        <v>157</v>
      </c>
      <c r="G10" s="102">
        <v>53805.96522694</v>
      </c>
      <c r="H10" s="91">
        <v>12.232112152754237</v>
      </c>
      <c r="I10" s="92">
        <v>1012.2344161500005</v>
      </c>
      <c r="J10" s="93">
        <v>1.881268019039619</v>
      </c>
      <c r="K10" s="99">
        <v>48665.05175656</v>
      </c>
      <c r="L10" s="100">
        <v>11.296151866056157</v>
      </c>
      <c r="M10" s="92">
        <v>6153.147886530001</v>
      </c>
      <c r="N10" s="93">
        <v>12.643874124105011</v>
      </c>
      <c r="P10" s="96"/>
    </row>
    <row r="11" spans="1:16" ht="21">
      <c r="A11" s="87">
        <v>4</v>
      </c>
      <c r="B11" s="88" t="s">
        <v>35</v>
      </c>
      <c r="C11" s="101">
        <v>58</v>
      </c>
      <c r="D11" s="102">
        <v>37586.06955827</v>
      </c>
      <c r="E11" s="91">
        <v>8.123435267214301</v>
      </c>
      <c r="F11" s="101">
        <v>57</v>
      </c>
      <c r="G11" s="102">
        <v>36759.92538148</v>
      </c>
      <c r="H11" s="91">
        <v>8.356908534149023</v>
      </c>
      <c r="I11" s="92">
        <v>826.144176789996</v>
      </c>
      <c r="J11" s="93">
        <v>2.2474043900160234</v>
      </c>
      <c r="K11" s="99">
        <v>32376.68845312</v>
      </c>
      <c r="L11" s="100">
        <v>7.515290264478759</v>
      </c>
      <c r="M11" s="92">
        <v>5209.381105149998</v>
      </c>
      <c r="N11" s="93">
        <v>16.089913311217572</v>
      </c>
      <c r="P11" s="96"/>
    </row>
    <row r="12" spans="1:16" ht="21">
      <c r="A12" s="87">
        <v>5</v>
      </c>
      <c r="B12" s="88" t="s">
        <v>13</v>
      </c>
      <c r="C12" s="101">
        <v>54</v>
      </c>
      <c r="D12" s="102">
        <v>37086.2847718</v>
      </c>
      <c r="E12" s="91">
        <v>8.015417339079162</v>
      </c>
      <c r="F12" s="101">
        <v>53</v>
      </c>
      <c r="G12" s="102">
        <v>36778.31454887</v>
      </c>
      <c r="H12" s="91">
        <v>8.361089080989165</v>
      </c>
      <c r="I12" s="92">
        <v>307.97022292999463</v>
      </c>
      <c r="J12" s="93">
        <v>0.8373690494184347</v>
      </c>
      <c r="K12" s="99">
        <v>34345.90806119</v>
      </c>
      <c r="L12" s="100">
        <v>7.97238633131641</v>
      </c>
      <c r="M12" s="92">
        <v>2740.3767106099986</v>
      </c>
      <c r="N12" s="93">
        <v>7.978757486125558</v>
      </c>
      <c r="P12" s="96"/>
    </row>
    <row r="13" spans="1:16" ht="21">
      <c r="A13" s="87">
        <v>6</v>
      </c>
      <c r="B13" s="103" t="s">
        <v>14</v>
      </c>
      <c r="C13" s="101">
        <v>49</v>
      </c>
      <c r="D13" s="102">
        <v>33699.99373737</v>
      </c>
      <c r="E13" s="91">
        <v>7.283542036941121</v>
      </c>
      <c r="F13" s="101">
        <v>47</v>
      </c>
      <c r="G13" s="102">
        <v>27217.36881738</v>
      </c>
      <c r="H13" s="91">
        <v>6.187527841436736</v>
      </c>
      <c r="I13" s="92">
        <v>6482.624919990001</v>
      </c>
      <c r="J13" s="93">
        <v>23.81797066236042</v>
      </c>
      <c r="K13" s="99">
        <v>30610.51158976</v>
      </c>
      <c r="L13" s="100">
        <v>7.1053245632064925</v>
      </c>
      <c r="M13" s="92">
        <v>3089.4821476100005</v>
      </c>
      <c r="N13" s="93">
        <v>10.092879821856723</v>
      </c>
      <c r="P13" s="96"/>
    </row>
    <row r="14" spans="1:16" ht="21">
      <c r="A14" s="87">
        <v>7</v>
      </c>
      <c r="B14" s="88" t="s">
        <v>12</v>
      </c>
      <c r="C14" s="101">
        <v>179</v>
      </c>
      <c r="D14" s="102">
        <v>33508.63641831</v>
      </c>
      <c r="E14" s="91">
        <v>7.24218419312929</v>
      </c>
      <c r="F14" s="101">
        <v>170</v>
      </c>
      <c r="G14" s="102">
        <v>32538.26510988</v>
      </c>
      <c r="H14" s="91">
        <v>7.397166957258165</v>
      </c>
      <c r="I14" s="92">
        <v>970.3713084299998</v>
      </c>
      <c r="J14" s="93">
        <v>2.9822466107308028</v>
      </c>
      <c r="K14" s="99">
        <v>26688.0232788</v>
      </c>
      <c r="L14" s="100">
        <v>6.194834960214105</v>
      </c>
      <c r="M14" s="92">
        <v>6820.613139510002</v>
      </c>
      <c r="N14" s="93">
        <v>25.556831498000268</v>
      </c>
      <c r="P14" s="96"/>
    </row>
    <row r="15" spans="1:16" ht="21">
      <c r="A15" s="87">
        <v>8</v>
      </c>
      <c r="B15" s="103" t="s">
        <v>11</v>
      </c>
      <c r="C15" s="101">
        <v>325</v>
      </c>
      <c r="D15" s="102">
        <v>32058.35210209</v>
      </c>
      <c r="E15" s="91">
        <v>6.928735862395886</v>
      </c>
      <c r="F15" s="101">
        <v>331</v>
      </c>
      <c r="G15" s="102">
        <v>31981.60634662</v>
      </c>
      <c r="H15" s="91">
        <v>7.2706175608429024</v>
      </c>
      <c r="I15" s="92">
        <v>76.74575547000131</v>
      </c>
      <c r="J15" s="93">
        <v>0.23996842009192026</v>
      </c>
      <c r="K15" s="99">
        <v>31813.59873363</v>
      </c>
      <c r="L15" s="100">
        <v>7.384585646770907</v>
      </c>
      <c r="M15" s="92">
        <v>244.7533684600021</v>
      </c>
      <c r="N15" s="93">
        <v>0.7693356872615437</v>
      </c>
      <c r="P15" s="96"/>
    </row>
    <row r="16" spans="1:16" ht="21">
      <c r="A16" s="87">
        <v>9</v>
      </c>
      <c r="B16" s="88" t="s">
        <v>30</v>
      </c>
      <c r="C16" s="101">
        <v>122</v>
      </c>
      <c r="D16" s="102">
        <v>13212.45516121</v>
      </c>
      <c r="E16" s="91">
        <v>2.855593188765469</v>
      </c>
      <c r="F16" s="101">
        <v>120</v>
      </c>
      <c r="G16" s="102">
        <v>12274.01845578</v>
      </c>
      <c r="H16" s="91">
        <v>2.7903443360384963</v>
      </c>
      <c r="I16" s="92">
        <v>938.4367054300001</v>
      </c>
      <c r="J16" s="93">
        <v>7.645716916680027</v>
      </c>
      <c r="K16" s="99">
        <v>11540.16979556</v>
      </c>
      <c r="L16" s="100">
        <v>2.678708968045999</v>
      </c>
      <c r="M16" s="92">
        <v>1672.285365650001</v>
      </c>
      <c r="N16" s="104">
        <v>14.490994459140465</v>
      </c>
      <c r="P16" s="96"/>
    </row>
    <row r="17" spans="1:16" ht="21">
      <c r="A17" s="87">
        <v>10</v>
      </c>
      <c r="B17" s="88" t="s">
        <v>15</v>
      </c>
      <c r="C17" s="101">
        <v>34</v>
      </c>
      <c r="D17" s="102">
        <v>12746.91010747</v>
      </c>
      <c r="E17" s="91">
        <v>2.754975455853393</v>
      </c>
      <c r="F17" s="101">
        <v>34</v>
      </c>
      <c r="G17" s="102">
        <v>12621.09564973</v>
      </c>
      <c r="H17" s="91">
        <v>2.869247988155009</v>
      </c>
      <c r="I17" s="92">
        <v>125.81445773999985</v>
      </c>
      <c r="J17" s="93">
        <v>0.996858444240468</v>
      </c>
      <c r="K17" s="99">
        <v>18570.14292362</v>
      </c>
      <c r="L17" s="100">
        <v>4.31050922721566</v>
      </c>
      <c r="M17" s="92">
        <v>-5823.232816149999</v>
      </c>
      <c r="N17" s="93">
        <v>-31.35803983901077</v>
      </c>
      <c r="P17" s="96"/>
    </row>
    <row r="18" spans="1:16" ht="21">
      <c r="A18" s="87">
        <v>11</v>
      </c>
      <c r="B18" s="88" t="s">
        <v>19</v>
      </c>
      <c r="C18" s="101">
        <v>147</v>
      </c>
      <c r="D18" s="98">
        <v>10416.716028600002</v>
      </c>
      <c r="E18" s="91">
        <v>2.251353210106191</v>
      </c>
      <c r="F18" s="101">
        <v>146</v>
      </c>
      <c r="G18" s="102">
        <v>12002.8702547</v>
      </c>
      <c r="H18" s="91">
        <v>2.728702189268356</v>
      </c>
      <c r="I18" s="92">
        <v>-1586.1542260999977</v>
      </c>
      <c r="J18" s="93">
        <v>-13.21479106615272</v>
      </c>
      <c r="K18" s="99">
        <v>11096.23916373</v>
      </c>
      <c r="L18" s="100">
        <v>2.5756636068650165</v>
      </c>
      <c r="M18" s="92">
        <v>-679.523135129999</v>
      </c>
      <c r="N18" s="93">
        <v>-6.1239049114148445</v>
      </c>
      <c r="P18" s="96"/>
    </row>
    <row r="19" spans="1:16" ht="21">
      <c r="A19" s="87">
        <v>12</v>
      </c>
      <c r="B19" s="88" t="s">
        <v>17</v>
      </c>
      <c r="C19" s="101">
        <v>175</v>
      </c>
      <c r="D19" s="102">
        <v>10329.7143737</v>
      </c>
      <c r="E19" s="91">
        <v>2.232549639527336</v>
      </c>
      <c r="F19" s="101">
        <v>174</v>
      </c>
      <c r="G19" s="102">
        <v>10213.25793515</v>
      </c>
      <c r="H19" s="91">
        <v>2.321856247366624</v>
      </c>
      <c r="I19" s="92">
        <v>116.4564385499998</v>
      </c>
      <c r="J19" s="93">
        <v>1.1402476985252934</v>
      </c>
      <c r="K19" s="99">
        <v>9554.70935037</v>
      </c>
      <c r="L19" s="100">
        <v>2.217843071404054</v>
      </c>
      <c r="M19" s="92">
        <v>775.0050233300008</v>
      </c>
      <c r="N19" s="93">
        <v>8.11123598751844</v>
      </c>
      <c r="P19" s="96"/>
    </row>
    <row r="20" spans="1:16" ht="21">
      <c r="A20" s="87">
        <v>13</v>
      </c>
      <c r="B20" s="88" t="s">
        <v>77</v>
      </c>
      <c r="C20" s="101">
        <v>93</v>
      </c>
      <c r="D20" s="102">
        <v>3664.95164972</v>
      </c>
      <c r="E20" s="91">
        <v>0.7921019099327453</v>
      </c>
      <c r="F20" s="101">
        <v>94</v>
      </c>
      <c r="G20" s="102">
        <v>3717.84560099</v>
      </c>
      <c r="H20" s="91">
        <v>0.8452056229476173</v>
      </c>
      <c r="I20" s="92">
        <v>-52.89395126999989</v>
      </c>
      <c r="J20" s="93">
        <v>-1.4227043547993254</v>
      </c>
      <c r="K20" s="99">
        <v>4413.65194221</v>
      </c>
      <c r="L20" s="100">
        <v>1.0244987074609895</v>
      </c>
      <c r="M20" s="92">
        <v>3664.95164972</v>
      </c>
      <c r="N20" s="104" t="s">
        <v>68</v>
      </c>
      <c r="P20" s="96"/>
    </row>
    <row r="21" spans="1:16" ht="21">
      <c r="A21" s="87">
        <v>14</v>
      </c>
      <c r="B21" s="88" t="s">
        <v>20</v>
      </c>
      <c r="C21" s="101">
        <v>2</v>
      </c>
      <c r="D21" s="102">
        <v>2067.97037207</v>
      </c>
      <c r="E21" s="91">
        <v>0.4469481286406936</v>
      </c>
      <c r="F21" s="101">
        <v>2</v>
      </c>
      <c r="G21" s="102">
        <v>2086.09339137</v>
      </c>
      <c r="H21" s="91">
        <v>0.4742471994830242</v>
      </c>
      <c r="I21" s="92">
        <v>-18.123019300000124</v>
      </c>
      <c r="J21" s="93">
        <v>-0.8687539769299683</v>
      </c>
      <c r="K21" s="99">
        <v>2171.17540668</v>
      </c>
      <c r="L21" s="100">
        <v>0.50397413002643</v>
      </c>
      <c r="M21" s="92">
        <v>-103.20503460999998</v>
      </c>
      <c r="N21" s="104">
        <v>-4.753417632332776</v>
      </c>
      <c r="P21" s="96"/>
    </row>
    <row r="22" spans="1:16" ht="21">
      <c r="A22" s="87">
        <v>15</v>
      </c>
      <c r="B22" s="88" t="s">
        <v>24</v>
      </c>
      <c r="C22" s="101">
        <v>304</v>
      </c>
      <c r="D22" s="102">
        <v>1677.26878425</v>
      </c>
      <c r="E22" s="91">
        <v>0.36250623049188124</v>
      </c>
      <c r="F22" s="101">
        <v>310</v>
      </c>
      <c r="G22" s="102">
        <v>1481.11066314</v>
      </c>
      <c r="H22" s="91">
        <v>0.3367119549989535</v>
      </c>
      <c r="I22" s="92">
        <v>196.1581211099999</v>
      </c>
      <c r="J22" s="93">
        <v>13.243988176692934</v>
      </c>
      <c r="K22" s="99">
        <v>909.516511</v>
      </c>
      <c r="L22" s="100">
        <v>0.21111734729752146</v>
      </c>
      <c r="M22" s="92">
        <v>767.7522732499999</v>
      </c>
      <c r="N22" s="104">
        <v>84.41323098201565</v>
      </c>
      <c r="P22" s="96"/>
    </row>
    <row r="23" spans="1:16" ht="21">
      <c r="A23" s="87">
        <v>16</v>
      </c>
      <c r="B23" s="88" t="s">
        <v>23</v>
      </c>
      <c r="C23" s="101">
        <v>56</v>
      </c>
      <c r="D23" s="102">
        <v>1211.53929438</v>
      </c>
      <c r="E23" s="91">
        <v>0.2618486356048616</v>
      </c>
      <c r="F23" s="101">
        <v>53</v>
      </c>
      <c r="G23" s="102">
        <v>1144.98928478</v>
      </c>
      <c r="H23" s="91">
        <v>0.2602989703104213</v>
      </c>
      <c r="I23" s="92">
        <v>66.55000960000007</v>
      </c>
      <c r="J23" s="93">
        <v>5.812282305575208</v>
      </c>
      <c r="K23" s="99">
        <v>996.6523750800001</v>
      </c>
      <c r="L23" s="100">
        <v>0.2313433599719049</v>
      </c>
      <c r="M23" s="92">
        <v>214.88691929999993</v>
      </c>
      <c r="N23" s="104">
        <v>21.560869634485265</v>
      </c>
      <c r="P23" s="96"/>
    </row>
    <row r="24" spans="1:16" ht="21">
      <c r="A24" s="87">
        <v>17</v>
      </c>
      <c r="B24" s="88" t="s">
        <v>18</v>
      </c>
      <c r="C24" s="101">
        <v>2</v>
      </c>
      <c r="D24" s="102">
        <v>628.67173277</v>
      </c>
      <c r="E24" s="91">
        <v>0.13587411999988872</v>
      </c>
      <c r="F24" s="101">
        <v>2</v>
      </c>
      <c r="G24" s="102">
        <v>599.52634425</v>
      </c>
      <c r="H24" s="91">
        <v>0.13629480393978627</v>
      </c>
      <c r="I24" s="92">
        <v>29.145388519999983</v>
      </c>
      <c r="J24" s="93">
        <v>4.861402472056587</v>
      </c>
      <c r="K24" s="99">
        <v>556.9181015</v>
      </c>
      <c r="L24" s="100">
        <v>0.129272059197012</v>
      </c>
      <c r="M24" s="92">
        <v>71.75363126999991</v>
      </c>
      <c r="N24" s="93">
        <v>12.884054419624555</v>
      </c>
      <c r="P24" s="96"/>
    </row>
    <row r="25" spans="1:16" ht="21">
      <c r="A25" s="87">
        <v>18</v>
      </c>
      <c r="B25" s="88" t="s">
        <v>36</v>
      </c>
      <c r="C25" s="101">
        <v>45</v>
      </c>
      <c r="D25" s="102">
        <v>602.28889508</v>
      </c>
      <c r="E25" s="91">
        <v>0.13017202673344927</v>
      </c>
      <c r="F25" s="101">
        <v>44</v>
      </c>
      <c r="G25" s="102">
        <v>542.27696311</v>
      </c>
      <c r="H25" s="91">
        <v>0.12327987431578186</v>
      </c>
      <c r="I25" s="92">
        <v>60.01193196999998</v>
      </c>
      <c r="J25" s="93">
        <v>11.066657087150992</v>
      </c>
      <c r="K25" s="99">
        <v>191.08790486</v>
      </c>
      <c r="L25" s="100">
        <v>0.04435540321343805</v>
      </c>
      <c r="M25" s="92">
        <v>411.20099022</v>
      </c>
      <c r="N25" s="104">
        <v>215.18943887174083</v>
      </c>
      <c r="P25" s="96"/>
    </row>
    <row r="26" spans="1:16" ht="21">
      <c r="A26" s="87">
        <v>19</v>
      </c>
      <c r="B26" s="88" t="s">
        <v>21</v>
      </c>
      <c r="C26" s="101">
        <v>20</v>
      </c>
      <c r="D26" s="102">
        <v>562.31181467</v>
      </c>
      <c r="E26" s="91">
        <v>0.12153182495924164</v>
      </c>
      <c r="F26" s="101">
        <v>20</v>
      </c>
      <c r="G26" s="102">
        <v>529.01450211</v>
      </c>
      <c r="H26" s="91">
        <v>0.12026481994979672</v>
      </c>
      <c r="I26" s="92">
        <v>33.29731256000002</v>
      </c>
      <c r="J26" s="93">
        <v>6.294215456701485</v>
      </c>
      <c r="K26" s="99">
        <v>522.87273338</v>
      </c>
      <c r="L26" s="100">
        <v>0.1213694343206814</v>
      </c>
      <c r="M26" s="92">
        <v>39.43908128999999</v>
      </c>
      <c r="N26" s="104">
        <v>7.542768779518183</v>
      </c>
      <c r="P26" s="96"/>
    </row>
    <row r="27" spans="1:16" ht="21">
      <c r="A27" s="87">
        <v>20</v>
      </c>
      <c r="B27" s="88" t="s">
        <v>32</v>
      </c>
      <c r="C27" s="101">
        <v>11</v>
      </c>
      <c r="D27" s="102">
        <v>558.194</v>
      </c>
      <c r="E27" s="91">
        <v>0.12064184627013524</v>
      </c>
      <c r="F27" s="101">
        <v>11</v>
      </c>
      <c r="G27" s="102">
        <v>705.50821</v>
      </c>
      <c r="H27" s="91">
        <v>0.1603884534551203</v>
      </c>
      <c r="I27" s="92">
        <v>-147.31421</v>
      </c>
      <c r="J27" s="93">
        <v>-20.880580539239936</v>
      </c>
      <c r="K27" s="99">
        <v>686.45451</v>
      </c>
      <c r="L27" s="100">
        <v>0.1593401037132133</v>
      </c>
      <c r="M27" s="92">
        <v>-128.26051000000007</v>
      </c>
      <c r="N27" s="104">
        <v>-18.68448792040132</v>
      </c>
      <c r="P27" s="96"/>
    </row>
    <row r="28" spans="1:16" ht="21">
      <c r="A28" s="87">
        <v>21</v>
      </c>
      <c r="B28" s="88" t="s">
        <v>22</v>
      </c>
      <c r="C28" s="101">
        <v>9</v>
      </c>
      <c r="D28" s="102">
        <v>434.11835975</v>
      </c>
      <c r="E28" s="91">
        <v>0.09382551661250886</v>
      </c>
      <c r="F28" s="101">
        <v>9</v>
      </c>
      <c r="G28" s="102">
        <v>428.43067757</v>
      </c>
      <c r="H28" s="91">
        <v>0.0973983474808629</v>
      </c>
      <c r="I28" s="92">
        <v>5.687682180000024</v>
      </c>
      <c r="J28" s="93">
        <v>1.327561838535881</v>
      </c>
      <c r="K28" s="99">
        <v>414.55363146</v>
      </c>
      <c r="L28" s="100">
        <v>0.09622635975037241</v>
      </c>
      <c r="M28" s="92">
        <v>19.564728290000005</v>
      </c>
      <c r="N28" s="105">
        <v>4.719468557324118</v>
      </c>
      <c r="P28" s="96"/>
    </row>
    <row r="29" spans="1:16" ht="21.75" thickBot="1">
      <c r="A29" s="87">
        <v>22</v>
      </c>
      <c r="B29" s="106" t="s">
        <v>31</v>
      </c>
      <c r="C29" s="107">
        <v>11</v>
      </c>
      <c r="D29" s="108">
        <v>265.58455097</v>
      </c>
      <c r="E29" s="91">
        <v>0.05740049260623662</v>
      </c>
      <c r="F29" s="107">
        <v>11</v>
      </c>
      <c r="G29" s="108">
        <v>248.76055664</v>
      </c>
      <c r="H29" s="91">
        <v>0.05655259626266356</v>
      </c>
      <c r="I29" s="92">
        <v>16.823994330000005</v>
      </c>
      <c r="J29" s="93">
        <v>6.763127787315279</v>
      </c>
      <c r="K29" s="109">
        <v>126.32169589</v>
      </c>
      <c r="L29" s="110">
        <v>0.029321844100553135</v>
      </c>
      <c r="M29" s="92">
        <v>139.26285508</v>
      </c>
      <c r="N29" s="105">
        <v>110.24460532992612</v>
      </c>
      <c r="P29" s="96"/>
    </row>
    <row r="30" spans="1:16" ht="22.5" customHeight="1" thickBot="1">
      <c r="A30" s="135" t="s">
        <v>25</v>
      </c>
      <c r="B30" s="136"/>
      <c r="C30" s="111">
        <v>2559</v>
      </c>
      <c r="D30" s="112">
        <v>462686.88457412994</v>
      </c>
      <c r="E30" s="112">
        <v>100</v>
      </c>
      <c r="F30" s="111">
        <v>2544</v>
      </c>
      <c r="G30" s="112">
        <v>439874.68848399015</v>
      </c>
      <c r="H30" s="112">
        <v>99.99999999999999</v>
      </c>
      <c r="I30" s="113">
        <v>22812.19609013998</v>
      </c>
      <c r="J30" s="113">
        <v>71.40175525742879</v>
      </c>
      <c r="K30" s="115">
        <v>430810.8843932399</v>
      </c>
      <c r="L30" s="116">
        <v>100.00000000000003</v>
      </c>
      <c r="M30" s="113">
        <v>36289.65212310001</v>
      </c>
      <c r="N30" s="117">
        <v>8.510761646950355</v>
      </c>
      <c r="P30" s="96"/>
    </row>
    <row r="31" spans="1:14" ht="22.5" customHeight="1">
      <c r="A31" s="118"/>
      <c r="B31" s="118"/>
      <c r="C31" s="119"/>
      <c r="D31" s="119"/>
      <c r="E31" s="119"/>
      <c r="F31" s="119"/>
      <c r="G31" s="120"/>
      <c r="H31" s="120"/>
      <c r="I31" s="121"/>
      <c r="J31" s="121"/>
      <c r="K31" s="120"/>
      <c r="L31" s="120"/>
      <c r="M31" s="122"/>
      <c r="N31" s="122"/>
    </row>
    <row r="32" spans="2:12" ht="21">
      <c r="B32" s="57" t="s">
        <v>75</v>
      </c>
      <c r="L32" s="123" t="s">
        <v>26</v>
      </c>
    </row>
    <row r="33" ht="21">
      <c r="L33" s="123" t="s">
        <v>27</v>
      </c>
    </row>
    <row r="34" spans="2:8" ht="21">
      <c r="B34" s="124" t="s">
        <v>76</v>
      </c>
      <c r="H34" s="123"/>
    </row>
    <row r="35" spans="2:8" ht="21">
      <c r="B35" s="124"/>
      <c r="H35" s="123"/>
    </row>
    <row r="36" spans="2:4" ht="21">
      <c r="B36" s="124"/>
      <c r="D36" s="124"/>
    </row>
    <row r="37" spans="2:6" ht="21">
      <c r="B37" s="125"/>
      <c r="D37" s="124"/>
      <c r="F37" s="126"/>
    </row>
    <row r="38" spans="2:4" ht="21">
      <c r="B38" s="124"/>
      <c r="D38" s="124"/>
    </row>
    <row r="39" spans="2:4" ht="21">
      <c r="B39" s="124"/>
      <c r="D39" s="124"/>
    </row>
    <row r="40" spans="2:4" ht="21">
      <c r="B40" s="124"/>
      <c r="D40" s="124"/>
    </row>
    <row r="41" ht="21">
      <c r="C41" s="124"/>
    </row>
    <row r="57" ht="0.75" customHeight="1">
      <c r="A57" s="57">
        <v>100</v>
      </c>
    </row>
  </sheetData>
  <sheetProtection/>
  <mergeCells count="12">
    <mergeCell ref="C5:E5"/>
    <mergeCell ref="F5:H5"/>
    <mergeCell ref="I5:J5"/>
    <mergeCell ref="K5:L5"/>
    <mergeCell ref="M5:N5"/>
    <mergeCell ref="A30:B30"/>
    <mergeCell ref="A1:J1"/>
    <mergeCell ref="A2:J2"/>
    <mergeCell ref="A4:A7"/>
    <mergeCell ref="B4:B7"/>
    <mergeCell ref="F4:J4"/>
    <mergeCell ref="K4:N4"/>
  </mergeCells>
  <conditionalFormatting sqref="J8 J10 J12 J14:J15 J18:J22 J25:J29">
    <cfRule type="cellIs" priority="8" dxfId="0" operator="greaterThanOrEqual" stopIfTrue="1">
      <formula>100</formula>
    </cfRule>
  </conditionalFormatting>
  <conditionalFormatting sqref="J9">
    <cfRule type="cellIs" priority="7" dxfId="0" operator="greaterThanOrEqual" stopIfTrue="1">
      <formula>100</formula>
    </cfRule>
  </conditionalFormatting>
  <conditionalFormatting sqref="J11">
    <cfRule type="cellIs" priority="6" dxfId="0" operator="greaterThanOrEqual" stopIfTrue="1">
      <formula>100</formula>
    </cfRule>
  </conditionalFormatting>
  <conditionalFormatting sqref="J13">
    <cfRule type="cellIs" priority="5" dxfId="0" operator="greaterThanOrEqual" stopIfTrue="1">
      <formula>100</formula>
    </cfRule>
  </conditionalFormatting>
  <conditionalFormatting sqref="J16">
    <cfRule type="cellIs" priority="4" dxfId="0" operator="greaterThanOrEqual" stopIfTrue="1">
      <formula>100</formula>
    </cfRule>
  </conditionalFormatting>
  <conditionalFormatting sqref="J17">
    <cfRule type="cellIs" priority="3" dxfId="0" operator="greaterThanOrEqual" stopIfTrue="1">
      <formula>100</formula>
    </cfRule>
  </conditionalFormatting>
  <conditionalFormatting sqref="J23">
    <cfRule type="cellIs" priority="2" dxfId="0" operator="greaterThanOrEqual" stopIfTrue="1">
      <formula>100</formula>
    </cfRule>
  </conditionalFormatting>
  <conditionalFormatting sqref="J24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PageLayoutView="0" workbookViewId="0" topLeftCell="A7">
      <selection activeCell="C30" sqref="C30"/>
    </sheetView>
  </sheetViews>
  <sheetFormatPr defaultColWidth="9.140625" defaultRowHeight="21.75"/>
  <cols>
    <col min="1" max="1" width="6.57421875" style="1" customWidth="1"/>
    <col min="2" max="2" width="50.57421875" style="1" bestFit="1" customWidth="1"/>
    <col min="3" max="3" width="10.57421875" style="1" customWidth="1"/>
    <col min="4" max="4" width="10.57421875" style="1" bestFit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10.57421875" style="1" bestFit="1" customWidth="1"/>
    <col min="12" max="12" width="10.7109375" style="1" customWidth="1"/>
    <col min="13" max="13" width="12.421875" style="1" customWidth="1"/>
    <col min="14" max="14" width="14.57421875" style="1" customWidth="1"/>
    <col min="15" max="16384" width="9.140625" style="1" customWidth="1"/>
  </cols>
  <sheetData>
    <row r="1" spans="1:10" ht="23.25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23.25">
      <c r="A2" s="149" t="s">
        <v>78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21.75" thickBot="1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4" ht="29.25" customHeight="1" thickBot="1">
      <c r="A4" s="150" t="s">
        <v>2</v>
      </c>
      <c r="B4" s="153" t="s">
        <v>3</v>
      </c>
      <c r="C4" s="39"/>
      <c r="D4" s="40"/>
      <c r="E4" s="40"/>
      <c r="F4" s="156" t="s">
        <v>33</v>
      </c>
      <c r="G4" s="157"/>
      <c r="H4" s="157"/>
      <c r="I4" s="157"/>
      <c r="J4" s="158"/>
      <c r="K4" s="156" t="s">
        <v>34</v>
      </c>
      <c r="L4" s="157"/>
      <c r="M4" s="157"/>
      <c r="N4" s="158"/>
    </row>
    <row r="5" spans="1:14" ht="22.5" customHeight="1" thickBot="1">
      <c r="A5" s="151"/>
      <c r="B5" s="154"/>
      <c r="C5" s="159" t="s">
        <v>79</v>
      </c>
      <c r="D5" s="160"/>
      <c r="E5" s="161"/>
      <c r="F5" s="132" t="s">
        <v>74</v>
      </c>
      <c r="G5" s="133"/>
      <c r="H5" s="134"/>
      <c r="I5" s="147" t="s">
        <v>1</v>
      </c>
      <c r="J5" s="148"/>
      <c r="K5" s="159" t="s">
        <v>60</v>
      </c>
      <c r="L5" s="161"/>
      <c r="M5" s="147" t="s">
        <v>1</v>
      </c>
      <c r="N5" s="148"/>
    </row>
    <row r="6" spans="1:14" ht="21.75" customHeight="1">
      <c r="A6" s="151"/>
      <c r="B6" s="154"/>
      <c r="C6" s="45" t="s">
        <v>4</v>
      </c>
      <c r="D6" s="4" t="s">
        <v>5</v>
      </c>
      <c r="E6" s="5" t="s">
        <v>6</v>
      </c>
      <c r="F6" s="77" t="s">
        <v>4</v>
      </c>
      <c r="G6" s="78" t="s">
        <v>5</v>
      </c>
      <c r="H6" s="79" t="s">
        <v>6</v>
      </c>
      <c r="I6" s="3" t="s">
        <v>5</v>
      </c>
      <c r="J6" s="6" t="s">
        <v>7</v>
      </c>
      <c r="K6" s="3" t="s">
        <v>5</v>
      </c>
      <c r="L6" s="6" t="s">
        <v>6</v>
      </c>
      <c r="M6" s="3" t="s">
        <v>5</v>
      </c>
      <c r="N6" s="6" t="s">
        <v>7</v>
      </c>
    </row>
    <row r="7" spans="1:14" ht="22.5" customHeight="1" thickBot="1">
      <c r="A7" s="152"/>
      <c r="B7" s="155"/>
      <c r="C7" s="46" t="s">
        <v>8</v>
      </c>
      <c r="D7" s="8" t="s">
        <v>9</v>
      </c>
      <c r="E7" s="9"/>
      <c r="F7" s="82" t="s">
        <v>8</v>
      </c>
      <c r="G7" s="83" t="s">
        <v>9</v>
      </c>
      <c r="H7" s="84"/>
      <c r="I7" s="7" t="s">
        <v>9</v>
      </c>
      <c r="J7" s="10"/>
      <c r="K7" s="7" t="s">
        <v>9</v>
      </c>
      <c r="L7" s="10"/>
      <c r="M7" s="7" t="s">
        <v>9</v>
      </c>
      <c r="N7" s="10"/>
    </row>
    <row r="8" spans="1:16" ht="21">
      <c r="A8" s="11">
        <v>1</v>
      </c>
      <c r="B8" s="88" t="s">
        <v>16</v>
      </c>
      <c r="C8" s="89">
        <v>110</v>
      </c>
      <c r="D8" s="67">
        <v>94503.34885329</v>
      </c>
      <c r="E8" s="19">
        <v>20.939723294894872</v>
      </c>
      <c r="F8" s="89">
        <v>112</v>
      </c>
      <c r="G8" s="67">
        <v>98046.00692329</v>
      </c>
      <c r="H8" s="19">
        <v>21.1905740560453</v>
      </c>
      <c r="I8" s="92">
        <v>-3542.658070000005</v>
      </c>
      <c r="J8" s="93">
        <v>-3.613260938583391</v>
      </c>
      <c r="K8" s="94">
        <v>81554.57323707</v>
      </c>
      <c r="L8" s="95">
        <v>18.930481144164357</v>
      </c>
      <c r="M8" s="92">
        <v>12948.775616219995</v>
      </c>
      <c r="N8" s="93">
        <v>15.877436546175474</v>
      </c>
      <c r="P8" s="60"/>
    </row>
    <row r="9" spans="1:16" ht="21">
      <c r="A9" s="11">
        <v>2</v>
      </c>
      <c r="B9" s="88" t="s">
        <v>10</v>
      </c>
      <c r="C9" s="97">
        <v>597</v>
      </c>
      <c r="D9" s="70">
        <v>71809.56850189</v>
      </c>
      <c r="E9" s="19">
        <v>15.911314388336907</v>
      </c>
      <c r="F9" s="97">
        <v>586</v>
      </c>
      <c r="G9" s="70">
        <v>77504.64629527</v>
      </c>
      <c r="H9" s="19">
        <v>16.750992707867105</v>
      </c>
      <c r="I9" s="92">
        <v>-5695.077793379998</v>
      </c>
      <c r="J9" s="93">
        <v>-7.348046943770855</v>
      </c>
      <c r="K9" s="99">
        <v>83006.06323777</v>
      </c>
      <c r="L9" s="100">
        <v>19.267401601209983</v>
      </c>
      <c r="M9" s="92">
        <v>-11196.494735879998</v>
      </c>
      <c r="N9" s="93">
        <v>-13.488767325114258</v>
      </c>
      <c r="P9" s="60"/>
    </row>
    <row r="10" spans="1:16" ht="21">
      <c r="A10" s="11">
        <v>3</v>
      </c>
      <c r="B10" s="88" t="s">
        <v>40</v>
      </c>
      <c r="C10" s="101">
        <v>166</v>
      </c>
      <c r="D10" s="68">
        <v>56576.19871087</v>
      </c>
      <c r="E10" s="19">
        <v>12.535957301595271</v>
      </c>
      <c r="F10" s="101">
        <v>165</v>
      </c>
      <c r="G10" s="68">
        <v>54818.19964309</v>
      </c>
      <c r="H10" s="19">
        <v>11.847796311223782</v>
      </c>
      <c r="I10" s="92">
        <v>1757.9990677799942</v>
      </c>
      <c r="J10" s="93">
        <v>3.2069624307729248</v>
      </c>
      <c r="K10" s="99">
        <v>48665.05175656</v>
      </c>
      <c r="L10" s="100">
        <v>11.296151866056157</v>
      </c>
      <c r="M10" s="92">
        <v>7911.146954309996</v>
      </c>
      <c r="N10" s="93">
        <v>16.256320847832203</v>
      </c>
      <c r="P10" s="60"/>
    </row>
    <row r="11" spans="1:16" ht="21">
      <c r="A11" s="11">
        <v>4</v>
      </c>
      <c r="B11" s="88" t="s">
        <v>35</v>
      </c>
      <c r="C11" s="101">
        <v>63</v>
      </c>
      <c r="D11" s="68">
        <v>38301.26892703</v>
      </c>
      <c r="E11" s="19">
        <v>8.486661932165406</v>
      </c>
      <c r="F11" s="101">
        <v>58</v>
      </c>
      <c r="G11" s="68">
        <v>37586.06955827</v>
      </c>
      <c r="H11" s="19">
        <v>8.123435267214301</v>
      </c>
      <c r="I11" s="92">
        <v>715.1993687600043</v>
      </c>
      <c r="J11" s="93">
        <v>1.9028309614848786</v>
      </c>
      <c r="K11" s="99">
        <v>32376.68845312</v>
      </c>
      <c r="L11" s="100">
        <v>7.515290264478759</v>
      </c>
      <c r="M11" s="92">
        <v>5924.580473910002</v>
      </c>
      <c r="N11" s="93">
        <v>18.298908124864376</v>
      </c>
      <c r="P11" s="60"/>
    </row>
    <row r="12" spans="1:16" ht="21">
      <c r="A12" s="11">
        <v>5</v>
      </c>
      <c r="B12" s="88" t="s">
        <v>13</v>
      </c>
      <c r="C12" s="101">
        <v>55</v>
      </c>
      <c r="D12" s="68">
        <v>37023.35261091</v>
      </c>
      <c r="E12" s="19">
        <v>8.203505680262351</v>
      </c>
      <c r="F12" s="101">
        <v>54</v>
      </c>
      <c r="G12" s="68">
        <v>37086.2847718</v>
      </c>
      <c r="H12" s="19">
        <v>8.015417339079162</v>
      </c>
      <c r="I12" s="92">
        <v>-62.93216088999907</v>
      </c>
      <c r="J12" s="93">
        <v>-0.1696911979111264</v>
      </c>
      <c r="K12" s="99">
        <v>34345.90806119</v>
      </c>
      <c r="L12" s="100">
        <v>7.97238633131641</v>
      </c>
      <c r="M12" s="92">
        <v>2677.4445497199995</v>
      </c>
      <c r="N12" s="93">
        <v>7.795527039057802</v>
      </c>
      <c r="P12" s="60"/>
    </row>
    <row r="13" spans="1:16" ht="21">
      <c r="A13" s="11">
        <v>6</v>
      </c>
      <c r="B13" s="103" t="s">
        <v>12</v>
      </c>
      <c r="C13" s="101">
        <v>191</v>
      </c>
      <c r="D13" s="68">
        <v>36086.64739713</v>
      </c>
      <c r="E13" s="19">
        <v>7.995953797462003</v>
      </c>
      <c r="F13" s="101">
        <v>179</v>
      </c>
      <c r="G13" s="68">
        <v>33508.63641831</v>
      </c>
      <c r="H13" s="19">
        <v>7.24218419312929</v>
      </c>
      <c r="I13" s="92">
        <v>2578.010978819999</v>
      </c>
      <c r="J13" s="93">
        <v>7.6935717306936</v>
      </c>
      <c r="K13" s="99">
        <v>26688.0232788</v>
      </c>
      <c r="L13" s="100">
        <v>6.194834960214105</v>
      </c>
      <c r="M13" s="92">
        <v>9398.62411833</v>
      </c>
      <c r="N13" s="93">
        <v>35.216636392085015</v>
      </c>
      <c r="P13" s="60"/>
    </row>
    <row r="14" spans="1:16" ht="21">
      <c r="A14" s="11">
        <v>7</v>
      </c>
      <c r="B14" s="88" t="s">
        <v>11</v>
      </c>
      <c r="C14" s="101">
        <v>324</v>
      </c>
      <c r="D14" s="68">
        <v>30271.08388976</v>
      </c>
      <c r="E14" s="19">
        <v>6.707361465805423</v>
      </c>
      <c r="F14" s="101">
        <v>325</v>
      </c>
      <c r="G14" s="68">
        <v>32058.35210209</v>
      </c>
      <c r="H14" s="19">
        <v>6.928735862395886</v>
      </c>
      <c r="I14" s="92">
        <v>-1787.26821233</v>
      </c>
      <c r="J14" s="93">
        <v>-5.575047047454076</v>
      </c>
      <c r="K14" s="99">
        <v>31813.59873363</v>
      </c>
      <c r="L14" s="100">
        <v>7.384585646770907</v>
      </c>
      <c r="M14" s="92">
        <v>-1542.514843869998</v>
      </c>
      <c r="N14" s="93">
        <v>-4.848602186710217</v>
      </c>
      <c r="P14" s="60"/>
    </row>
    <row r="15" spans="1:16" ht="21">
      <c r="A15" s="11">
        <v>8</v>
      </c>
      <c r="B15" s="103" t="s">
        <v>14</v>
      </c>
      <c r="C15" s="101">
        <v>47</v>
      </c>
      <c r="D15" s="68">
        <v>28136.82295322</v>
      </c>
      <c r="E15" s="19">
        <v>6.234459351832402</v>
      </c>
      <c r="F15" s="101">
        <v>49</v>
      </c>
      <c r="G15" s="68">
        <v>33699.99373737</v>
      </c>
      <c r="H15" s="19">
        <v>7.283542036941121</v>
      </c>
      <c r="I15" s="92">
        <v>-5563.170784150003</v>
      </c>
      <c r="J15" s="93">
        <v>-16.50792824326549</v>
      </c>
      <c r="K15" s="99">
        <v>30610.51158976</v>
      </c>
      <c r="L15" s="100">
        <v>7.1053245632064925</v>
      </c>
      <c r="M15" s="92">
        <v>-2473.6886365400023</v>
      </c>
      <c r="N15" s="93">
        <v>-8.081173780079894</v>
      </c>
      <c r="P15" s="60"/>
    </row>
    <row r="16" spans="1:16" ht="21">
      <c r="A16" s="11">
        <v>9</v>
      </c>
      <c r="B16" s="88" t="s">
        <v>30</v>
      </c>
      <c r="C16" s="101">
        <v>123</v>
      </c>
      <c r="D16" s="68">
        <v>13635.32154058</v>
      </c>
      <c r="E16" s="19">
        <v>3.0212671144587167</v>
      </c>
      <c r="F16" s="101">
        <v>122</v>
      </c>
      <c r="G16" s="68">
        <v>13212.45516121</v>
      </c>
      <c r="H16" s="19">
        <v>2.855593188765469</v>
      </c>
      <c r="I16" s="92">
        <v>422.8663793699998</v>
      </c>
      <c r="J16" s="93">
        <v>3.200513259726919</v>
      </c>
      <c r="K16" s="99">
        <v>11540.16979556</v>
      </c>
      <c r="L16" s="100">
        <v>2.678708968045999</v>
      </c>
      <c r="M16" s="92">
        <v>2095.151745020001</v>
      </c>
      <c r="N16" s="93">
        <v>18.15529391799847</v>
      </c>
      <c r="P16" s="60"/>
    </row>
    <row r="17" spans="1:16" ht="21">
      <c r="A17" s="11">
        <v>10</v>
      </c>
      <c r="B17" s="88" t="s">
        <v>15</v>
      </c>
      <c r="C17" s="101">
        <v>36</v>
      </c>
      <c r="D17" s="68">
        <v>12852.68830365</v>
      </c>
      <c r="E17" s="19">
        <v>2.8478539643264016</v>
      </c>
      <c r="F17" s="101">
        <v>34</v>
      </c>
      <c r="G17" s="68">
        <v>12746.91010747</v>
      </c>
      <c r="H17" s="19">
        <v>2.754975455853393</v>
      </c>
      <c r="I17" s="92">
        <v>105.77819618000103</v>
      </c>
      <c r="J17" s="93">
        <v>0.8298340169356998</v>
      </c>
      <c r="K17" s="99">
        <v>18570.14292362</v>
      </c>
      <c r="L17" s="100">
        <v>4.31050922721566</v>
      </c>
      <c r="M17" s="92">
        <v>-5717.454619969998</v>
      </c>
      <c r="N17" s="104">
        <v>-30.788425503703433</v>
      </c>
      <c r="P17" s="60"/>
    </row>
    <row r="18" spans="1:16" ht="21">
      <c r="A18" s="11">
        <v>11</v>
      </c>
      <c r="B18" s="88" t="s">
        <v>17</v>
      </c>
      <c r="C18" s="101">
        <v>175</v>
      </c>
      <c r="D18" s="68">
        <v>10381.13847108</v>
      </c>
      <c r="E18" s="19">
        <v>2.3002165500808656</v>
      </c>
      <c r="F18" s="101">
        <v>175</v>
      </c>
      <c r="G18" s="68">
        <v>10329.7143737</v>
      </c>
      <c r="H18" s="19">
        <v>2.232549639527336</v>
      </c>
      <c r="I18" s="92">
        <v>51.424097379998784</v>
      </c>
      <c r="J18" s="93">
        <v>0.4978269051749123</v>
      </c>
      <c r="K18" s="99">
        <v>9554.70935037</v>
      </c>
      <c r="L18" s="100">
        <v>2.217843071404054</v>
      </c>
      <c r="M18" s="92">
        <v>826.4291207099996</v>
      </c>
      <c r="N18" s="93">
        <v>8.64944280778145</v>
      </c>
      <c r="P18" s="60"/>
    </row>
    <row r="19" spans="1:16" ht="21">
      <c r="A19" s="11">
        <v>12</v>
      </c>
      <c r="B19" s="88" t="s">
        <v>19</v>
      </c>
      <c r="C19" s="101">
        <v>143</v>
      </c>
      <c r="D19" s="68">
        <v>10126.11399583</v>
      </c>
      <c r="E19" s="19">
        <v>2.243709113995706</v>
      </c>
      <c r="F19" s="101">
        <v>147</v>
      </c>
      <c r="G19" s="68">
        <v>10416.716028600002</v>
      </c>
      <c r="H19" s="19">
        <v>2.251353210106191</v>
      </c>
      <c r="I19" s="92">
        <v>-290.60203277000255</v>
      </c>
      <c r="J19" s="93">
        <v>-2.7897662945992705</v>
      </c>
      <c r="K19" s="99">
        <v>11096.23916373</v>
      </c>
      <c r="L19" s="100">
        <v>2.5756636068650165</v>
      </c>
      <c r="M19" s="92">
        <v>-970.1251679000015</v>
      </c>
      <c r="N19" s="93">
        <v>-8.742828570882155</v>
      </c>
      <c r="P19" s="60"/>
    </row>
    <row r="20" spans="1:16" ht="21">
      <c r="A20" s="11">
        <v>13</v>
      </c>
      <c r="B20" s="88" t="s">
        <v>77</v>
      </c>
      <c r="C20" s="101">
        <v>93</v>
      </c>
      <c r="D20" s="102">
        <v>3544.34988536</v>
      </c>
      <c r="E20" s="19">
        <v>0.7853447180474916</v>
      </c>
      <c r="F20" s="101">
        <v>93</v>
      </c>
      <c r="G20" s="102">
        <v>3664.95164972</v>
      </c>
      <c r="H20" s="19">
        <v>0.7921019099327453</v>
      </c>
      <c r="I20" s="92">
        <v>-120.60176436000029</v>
      </c>
      <c r="J20" s="93">
        <v>-3.290678183140948</v>
      </c>
      <c r="K20" s="99">
        <v>4413.65194221</v>
      </c>
      <c r="L20" s="100">
        <v>1.0244987074609895</v>
      </c>
      <c r="M20" s="92">
        <v>-869.3020568500001</v>
      </c>
      <c r="N20" s="104">
        <v>-19.695754632041147</v>
      </c>
      <c r="P20" s="60"/>
    </row>
    <row r="21" spans="1:16" ht="21">
      <c r="A21" s="11">
        <v>14</v>
      </c>
      <c r="B21" s="88" t="s">
        <v>20</v>
      </c>
      <c r="C21" s="101">
        <v>2</v>
      </c>
      <c r="D21" s="102">
        <v>2052.357279</v>
      </c>
      <c r="E21" s="19">
        <v>0.45475418644941723</v>
      </c>
      <c r="F21" s="101">
        <v>2</v>
      </c>
      <c r="G21" s="102">
        <v>2067.97037207</v>
      </c>
      <c r="H21" s="19">
        <v>0.4469481286406936</v>
      </c>
      <c r="I21" s="92">
        <v>-15.613093070000104</v>
      </c>
      <c r="J21" s="93">
        <v>-0.7549959748394117</v>
      </c>
      <c r="K21" s="99">
        <v>2171.17540668</v>
      </c>
      <c r="L21" s="100">
        <v>0.50397413002643</v>
      </c>
      <c r="M21" s="92">
        <v>-118.81812768000009</v>
      </c>
      <c r="N21" s="104">
        <v>-5.4725254953807685</v>
      </c>
      <c r="P21" s="60"/>
    </row>
    <row r="22" spans="1:16" ht="21">
      <c r="A22" s="11">
        <v>15</v>
      </c>
      <c r="B22" s="88" t="s">
        <v>24</v>
      </c>
      <c r="C22" s="101">
        <v>314</v>
      </c>
      <c r="D22" s="68">
        <v>1761.46735758</v>
      </c>
      <c r="E22" s="19">
        <v>0.3902998095652222</v>
      </c>
      <c r="F22" s="101">
        <v>304</v>
      </c>
      <c r="G22" s="68">
        <v>1677.26878425</v>
      </c>
      <c r="H22" s="19">
        <v>0.36250623049188124</v>
      </c>
      <c r="I22" s="92">
        <v>84.19857333000004</v>
      </c>
      <c r="J22" s="93">
        <v>5.019980942866584</v>
      </c>
      <c r="K22" s="99">
        <v>909.516511</v>
      </c>
      <c r="L22" s="100">
        <v>0.21111734729752146</v>
      </c>
      <c r="M22" s="92">
        <v>851.95084658</v>
      </c>
      <c r="N22" s="104">
        <v>93.67074003343738</v>
      </c>
      <c r="P22" s="60"/>
    </row>
    <row r="23" spans="1:16" ht="21">
      <c r="A23" s="11">
        <v>16</v>
      </c>
      <c r="B23" s="88" t="s">
        <v>23</v>
      </c>
      <c r="C23" s="101">
        <v>54</v>
      </c>
      <c r="D23" s="68">
        <v>1221.25780976</v>
      </c>
      <c r="E23" s="19">
        <v>0.27060205715888225</v>
      </c>
      <c r="F23" s="101">
        <v>56</v>
      </c>
      <c r="G23" s="68">
        <v>1211.53929438</v>
      </c>
      <c r="H23" s="19">
        <v>0.2618486356048616</v>
      </c>
      <c r="I23" s="92">
        <v>9.718515380000099</v>
      </c>
      <c r="J23" s="93">
        <v>0.8021626227957804</v>
      </c>
      <c r="K23" s="99">
        <v>996.6523750800001</v>
      </c>
      <c r="L23" s="100">
        <v>0.2313433599719049</v>
      </c>
      <c r="M23" s="92">
        <v>224.60543468000003</v>
      </c>
      <c r="N23" s="104">
        <v>22.535985494638613</v>
      </c>
      <c r="P23" s="60"/>
    </row>
    <row r="24" spans="1:16" ht="21">
      <c r="A24" s="11">
        <v>17</v>
      </c>
      <c r="B24" s="88" t="s">
        <v>18</v>
      </c>
      <c r="C24" s="101">
        <v>2</v>
      </c>
      <c r="D24" s="68">
        <v>643.68518225</v>
      </c>
      <c r="E24" s="19">
        <v>0.1426255235278865</v>
      </c>
      <c r="F24" s="101">
        <v>2</v>
      </c>
      <c r="G24" s="68">
        <v>628.67173277</v>
      </c>
      <c r="H24" s="19">
        <v>0.13587411999988872</v>
      </c>
      <c r="I24" s="92">
        <v>15.013449480000077</v>
      </c>
      <c r="J24" s="93">
        <v>2.388122242087948</v>
      </c>
      <c r="K24" s="99">
        <v>556.9181015</v>
      </c>
      <c r="L24" s="100">
        <v>0.129272059197012</v>
      </c>
      <c r="M24" s="92">
        <v>86.76708074999999</v>
      </c>
      <c r="N24" s="104">
        <v>15.579863630990271</v>
      </c>
      <c r="P24" s="60"/>
    </row>
    <row r="25" spans="1:16" ht="21">
      <c r="A25" s="11">
        <v>18</v>
      </c>
      <c r="B25" s="88" t="s">
        <v>36</v>
      </c>
      <c r="C25" s="101">
        <v>45</v>
      </c>
      <c r="D25" s="68">
        <v>606.79032969</v>
      </c>
      <c r="E25" s="19">
        <v>0.13445049044189816</v>
      </c>
      <c r="F25" s="101">
        <v>45</v>
      </c>
      <c r="G25" s="68">
        <v>602.28889508</v>
      </c>
      <c r="H25" s="19">
        <v>0.13017202673344927</v>
      </c>
      <c r="I25" s="92">
        <v>4.501434610000047</v>
      </c>
      <c r="J25" s="93">
        <v>0.7473879473408084</v>
      </c>
      <c r="K25" s="99">
        <v>191.08790486</v>
      </c>
      <c r="L25" s="100">
        <v>0.04435540321343805</v>
      </c>
      <c r="M25" s="92">
        <v>415.70242483000004</v>
      </c>
      <c r="N25" s="93">
        <v>217.54512674915932</v>
      </c>
      <c r="P25" s="60"/>
    </row>
    <row r="26" spans="1:16" ht="21">
      <c r="A26" s="11">
        <v>19</v>
      </c>
      <c r="B26" s="88" t="s">
        <v>21</v>
      </c>
      <c r="C26" s="101">
        <v>21</v>
      </c>
      <c r="D26" s="68">
        <v>555.75060853</v>
      </c>
      <c r="E26" s="19">
        <v>0.1231412865765604</v>
      </c>
      <c r="F26" s="101">
        <v>20</v>
      </c>
      <c r="G26" s="68">
        <v>562.31181467</v>
      </c>
      <c r="H26" s="19">
        <v>0.12153182495924164</v>
      </c>
      <c r="I26" s="92">
        <v>-6.5612061399999675</v>
      </c>
      <c r="J26" s="93">
        <v>-1.1668270110686714</v>
      </c>
      <c r="K26" s="99">
        <v>522.87273338</v>
      </c>
      <c r="L26" s="100">
        <v>0.1213694343206814</v>
      </c>
      <c r="M26" s="92">
        <v>32.87787515000002</v>
      </c>
      <c r="N26" s="104">
        <v>6.287930704947639</v>
      </c>
      <c r="P26" s="60"/>
    </row>
    <row r="27" spans="1:16" ht="21">
      <c r="A27" s="11">
        <v>20</v>
      </c>
      <c r="B27" s="88" t="s">
        <v>32</v>
      </c>
      <c r="C27" s="101">
        <v>10</v>
      </c>
      <c r="D27" s="68">
        <v>517.35349</v>
      </c>
      <c r="E27" s="19">
        <v>0.11463338662279605</v>
      </c>
      <c r="F27" s="101">
        <v>11</v>
      </c>
      <c r="G27" s="68">
        <v>558.194</v>
      </c>
      <c r="H27" s="19">
        <v>0.12064184627013524</v>
      </c>
      <c r="I27" s="92">
        <v>-40.840509999999995</v>
      </c>
      <c r="J27" s="93">
        <v>-7.316544068907942</v>
      </c>
      <c r="K27" s="99">
        <v>686.45451</v>
      </c>
      <c r="L27" s="100">
        <v>0.1593401037132133</v>
      </c>
      <c r="M27" s="92">
        <v>-169.10102000000006</v>
      </c>
      <c r="N27" s="104">
        <v>-24.633973196563318</v>
      </c>
      <c r="P27" s="60"/>
    </row>
    <row r="28" spans="1:16" ht="21">
      <c r="A28" s="11">
        <v>21</v>
      </c>
      <c r="B28" s="88" t="s">
        <v>22</v>
      </c>
      <c r="C28" s="101">
        <v>9</v>
      </c>
      <c r="D28" s="68">
        <v>435.7817983</v>
      </c>
      <c r="E28" s="19">
        <v>0.09655901493522588</v>
      </c>
      <c r="F28" s="101">
        <v>9</v>
      </c>
      <c r="G28" s="68">
        <v>434.11835975</v>
      </c>
      <c r="H28" s="19">
        <v>0.09382551661250886</v>
      </c>
      <c r="I28" s="92">
        <v>1.6634385499999667</v>
      </c>
      <c r="J28" s="93">
        <v>0.38317627270081533</v>
      </c>
      <c r="K28" s="99">
        <v>414.55363146</v>
      </c>
      <c r="L28" s="100">
        <v>0.09622635975037241</v>
      </c>
      <c r="M28" s="92">
        <v>21.22816683999997</v>
      </c>
      <c r="N28" s="105">
        <v>5.1207287137341755</v>
      </c>
      <c r="P28" s="60"/>
    </row>
    <row r="29" spans="1:16" ht="21.75" thickBot="1">
      <c r="A29" s="11">
        <v>22</v>
      </c>
      <c r="B29" s="106" t="s">
        <v>31</v>
      </c>
      <c r="C29" s="107">
        <v>11</v>
      </c>
      <c r="D29" s="127">
        <v>269.00671197</v>
      </c>
      <c r="E29" s="19">
        <v>0.05960557145827731</v>
      </c>
      <c r="F29" s="107">
        <v>11</v>
      </c>
      <c r="G29" s="127">
        <v>265.58455097</v>
      </c>
      <c r="H29" s="19">
        <v>0.05740049260623662</v>
      </c>
      <c r="I29" s="92">
        <v>3.422161000000017</v>
      </c>
      <c r="J29" s="93">
        <v>1.288539181778905</v>
      </c>
      <c r="K29" s="109">
        <v>126.32169589</v>
      </c>
      <c r="L29" s="110">
        <v>0.029321844100553135</v>
      </c>
      <c r="M29" s="92">
        <v>142.68501608000003</v>
      </c>
      <c r="N29" s="105">
        <v>112.95368944717863</v>
      </c>
      <c r="P29" s="60"/>
    </row>
    <row r="30" spans="1:16" ht="22.5" customHeight="1" thickBot="1">
      <c r="A30" s="147" t="s">
        <v>25</v>
      </c>
      <c r="B30" s="148"/>
      <c r="C30" s="111">
        <v>2591</v>
      </c>
      <c r="D30" s="112">
        <v>451311.35460768006</v>
      </c>
      <c r="E30" s="112">
        <v>99.99999999999999</v>
      </c>
      <c r="F30" s="111">
        <v>2559</v>
      </c>
      <c r="G30" s="112">
        <v>462686.88457412994</v>
      </c>
      <c r="H30" s="112">
        <v>100</v>
      </c>
      <c r="I30" s="113">
        <v>-11375.52996645001</v>
      </c>
      <c r="J30" s="113">
        <v>-20.571877389181402</v>
      </c>
      <c r="K30" s="115">
        <v>430810.8843932399</v>
      </c>
      <c r="L30" s="116">
        <v>100.00000000000003</v>
      </c>
      <c r="M30" s="113">
        <v>20500.470214440138</v>
      </c>
      <c r="N30" s="117">
        <v>4.758577593347783</v>
      </c>
      <c r="P30" s="60"/>
    </row>
    <row r="31" spans="1:14" ht="22.5" customHeight="1">
      <c r="A31" s="14"/>
      <c r="B31" s="14"/>
      <c r="C31" s="37"/>
      <c r="D31" s="37"/>
      <c r="E31" s="37"/>
      <c r="F31" s="37"/>
      <c r="G31" s="52"/>
      <c r="H31" s="52"/>
      <c r="I31" s="53"/>
      <c r="J31" s="53"/>
      <c r="K31" s="52"/>
      <c r="L31" s="52"/>
      <c r="M31" s="54"/>
      <c r="N31" s="54"/>
    </row>
    <row r="32" spans="2:12" ht="21">
      <c r="B32" s="57" t="s">
        <v>80</v>
      </c>
      <c r="L32" s="2" t="s">
        <v>26</v>
      </c>
    </row>
    <row r="33" spans="2:12" ht="21">
      <c r="B33" s="57"/>
      <c r="L33" s="2" t="s">
        <v>27</v>
      </c>
    </row>
    <row r="34" spans="2:8" ht="21">
      <c r="B34" s="124" t="s">
        <v>76</v>
      </c>
      <c r="H34" s="2"/>
    </row>
    <row r="35" spans="2:8" ht="21">
      <c r="B35" s="38"/>
      <c r="H35" s="2"/>
    </row>
    <row r="36" spans="2:4" ht="21">
      <c r="B36" s="38"/>
      <c r="D36" s="38"/>
    </row>
    <row r="37" spans="2:6" ht="21">
      <c r="B37" s="18"/>
      <c r="D37" s="38"/>
      <c r="F37" s="15"/>
    </row>
    <row r="38" spans="2:4" ht="21">
      <c r="B38" s="38"/>
      <c r="D38" s="38"/>
    </row>
    <row r="39" spans="2:4" ht="21">
      <c r="B39" s="38"/>
      <c r="D39" s="38"/>
    </row>
    <row r="40" spans="2:4" ht="21">
      <c r="B40" s="38"/>
      <c r="D40" s="38"/>
    </row>
    <row r="41" ht="21">
      <c r="C41" s="38"/>
    </row>
    <row r="57" ht="0.75" customHeight="1">
      <c r="A57" s="1">
        <v>100</v>
      </c>
    </row>
  </sheetData>
  <sheetProtection/>
  <mergeCells count="12">
    <mergeCell ref="I5:J5"/>
    <mergeCell ref="K5:L5"/>
    <mergeCell ref="M5:N5"/>
    <mergeCell ref="A30:B30"/>
    <mergeCell ref="A1:J1"/>
    <mergeCell ref="A2:J2"/>
    <mergeCell ref="A4:A7"/>
    <mergeCell ref="B4:B7"/>
    <mergeCell ref="F4:J4"/>
    <mergeCell ref="K4:N4"/>
    <mergeCell ref="C5:E5"/>
    <mergeCell ref="F5:H5"/>
  </mergeCells>
  <conditionalFormatting sqref="J8 J10 J12 J14:J15 J18:J22 J25:J29">
    <cfRule type="cellIs" priority="8" dxfId="0" operator="greaterThanOrEqual" stopIfTrue="1">
      <formula>100</formula>
    </cfRule>
  </conditionalFormatting>
  <conditionalFormatting sqref="J9">
    <cfRule type="cellIs" priority="7" dxfId="0" operator="greaterThanOrEqual" stopIfTrue="1">
      <formula>100</formula>
    </cfRule>
  </conditionalFormatting>
  <conditionalFormatting sqref="J11">
    <cfRule type="cellIs" priority="6" dxfId="0" operator="greaterThanOrEqual" stopIfTrue="1">
      <formula>100</formula>
    </cfRule>
  </conditionalFormatting>
  <conditionalFormatting sqref="J13">
    <cfRule type="cellIs" priority="5" dxfId="0" operator="greaterThanOrEqual" stopIfTrue="1">
      <formula>100</formula>
    </cfRule>
  </conditionalFormatting>
  <conditionalFormatting sqref="J16">
    <cfRule type="cellIs" priority="4" dxfId="0" operator="greaterThanOrEqual" stopIfTrue="1">
      <formula>100</formula>
    </cfRule>
  </conditionalFormatting>
  <conditionalFormatting sqref="J17">
    <cfRule type="cellIs" priority="3" dxfId="0" operator="greaterThanOrEqual" stopIfTrue="1">
      <formula>100</formula>
    </cfRule>
  </conditionalFormatting>
  <conditionalFormatting sqref="J23">
    <cfRule type="cellIs" priority="2" dxfId="0" operator="greaterThanOrEqual" stopIfTrue="1">
      <formula>100</formula>
    </cfRule>
  </conditionalFormatting>
  <conditionalFormatting sqref="J24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PageLayoutView="0" workbookViewId="0" topLeftCell="A7">
      <selection activeCell="N30" sqref="N30"/>
    </sheetView>
  </sheetViews>
  <sheetFormatPr defaultColWidth="9.140625" defaultRowHeight="21.75"/>
  <cols>
    <col min="1" max="1" width="6.57421875" style="57" customWidth="1"/>
    <col min="2" max="2" width="50.57421875" style="57" bestFit="1" customWidth="1"/>
    <col min="3" max="3" width="10.57421875" style="57" customWidth="1"/>
    <col min="4" max="4" width="10.57421875" style="57" bestFit="1" customWidth="1"/>
    <col min="5" max="5" width="10.421875" style="57" customWidth="1"/>
    <col min="6" max="6" width="10.7109375" style="57" customWidth="1"/>
    <col min="7" max="7" width="11.7109375" style="57" customWidth="1"/>
    <col min="8" max="8" width="10.00390625" style="57" customWidth="1"/>
    <col min="9" max="9" width="15.00390625" style="57" customWidth="1"/>
    <col min="10" max="10" width="10.28125" style="57" customWidth="1"/>
    <col min="11" max="11" width="10.57421875" style="57" bestFit="1" customWidth="1"/>
    <col min="12" max="12" width="10.7109375" style="57" customWidth="1"/>
    <col min="13" max="13" width="12.421875" style="57" customWidth="1"/>
    <col min="14" max="14" width="14.57421875" style="57" customWidth="1"/>
    <col min="15" max="16384" width="9.140625" style="57" customWidth="1"/>
  </cols>
  <sheetData>
    <row r="1" spans="1:10" ht="23.2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23.25">
      <c r="A2" s="137" t="s">
        <v>81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21.75" thickBot="1">
      <c r="A3" s="74"/>
      <c r="B3" s="74"/>
      <c r="C3" s="74"/>
      <c r="D3" s="74"/>
      <c r="E3" s="74"/>
      <c r="F3" s="74"/>
      <c r="G3" s="74"/>
      <c r="H3" s="74"/>
      <c r="I3" s="74"/>
      <c r="J3" s="74"/>
    </row>
    <row r="4" spans="1:14" ht="29.25" customHeight="1" thickBot="1">
      <c r="A4" s="138" t="s">
        <v>2</v>
      </c>
      <c r="B4" s="141" t="s">
        <v>3</v>
      </c>
      <c r="C4" s="75"/>
      <c r="D4" s="76"/>
      <c r="E4" s="76"/>
      <c r="F4" s="144" t="s">
        <v>33</v>
      </c>
      <c r="G4" s="145"/>
      <c r="H4" s="145"/>
      <c r="I4" s="145"/>
      <c r="J4" s="146"/>
      <c r="K4" s="144" t="s">
        <v>34</v>
      </c>
      <c r="L4" s="145"/>
      <c r="M4" s="145"/>
      <c r="N4" s="146"/>
    </row>
    <row r="5" spans="1:14" ht="22.5" customHeight="1" thickBot="1">
      <c r="A5" s="139"/>
      <c r="B5" s="142"/>
      <c r="C5" s="132" t="s">
        <v>82</v>
      </c>
      <c r="D5" s="133"/>
      <c r="E5" s="134"/>
      <c r="F5" s="132" t="s">
        <v>79</v>
      </c>
      <c r="G5" s="133"/>
      <c r="H5" s="134"/>
      <c r="I5" s="135" t="s">
        <v>1</v>
      </c>
      <c r="J5" s="136"/>
      <c r="K5" s="132" t="s">
        <v>60</v>
      </c>
      <c r="L5" s="134"/>
      <c r="M5" s="135" t="s">
        <v>1</v>
      </c>
      <c r="N5" s="136"/>
    </row>
    <row r="6" spans="1:14" ht="21.75" customHeight="1">
      <c r="A6" s="139"/>
      <c r="B6" s="142"/>
      <c r="C6" s="77" t="s">
        <v>4</v>
      </c>
      <c r="D6" s="78" t="s">
        <v>5</v>
      </c>
      <c r="E6" s="79" t="s">
        <v>6</v>
      </c>
      <c r="F6" s="77" t="s">
        <v>4</v>
      </c>
      <c r="G6" s="78" t="s">
        <v>5</v>
      </c>
      <c r="H6" s="79" t="s">
        <v>6</v>
      </c>
      <c r="I6" s="80" t="s">
        <v>5</v>
      </c>
      <c r="J6" s="81" t="s">
        <v>7</v>
      </c>
      <c r="K6" s="80" t="s">
        <v>5</v>
      </c>
      <c r="L6" s="81" t="s">
        <v>6</v>
      </c>
      <c r="M6" s="80" t="s">
        <v>5</v>
      </c>
      <c r="N6" s="81" t="s">
        <v>7</v>
      </c>
    </row>
    <row r="7" spans="1:14" ht="22.5" customHeight="1" thickBot="1">
      <c r="A7" s="140"/>
      <c r="B7" s="143"/>
      <c r="C7" s="82" t="s">
        <v>8</v>
      </c>
      <c r="D7" s="83" t="s">
        <v>9</v>
      </c>
      <c r="E7" s="84"/>
      <c r="F7" s="82" t="s">
        <v>8</v>
      </c>
      <c r="G7" s="83" t="s">
        <v>9</v>
      </c>
      <c r="H7" s="84"/>
      <c r="I7" s="85" t="s">
        <v>9</v>
      </c>
      <c r="J7" s="86"/>
      <c r="K7" s="85" t="s">
        <v>9</v>
      </c>
      <c r="L7" s="86"/>
      <c r="M7" s="85" t="s">
        <v>9</v>
      </c>
      <c r="N7" s="86"/>
    </row>
    <row r="8" spans="1:16" ht="21">
      <c r="A8" s="87">
        <v>1</v>
      </c>
      <c r="B8" s="88" t="s">
        <v>16</v>
      </c>
      <c r="C8" s="89">
        <v>110</v>
      </c>
      <c r="D8" s="90">
        <v>96657.55900145</v>
      </c>
      <c r="E8" s="91">
        <v>20.99481184694955</v>
      </c>
      <c r="F8" s="89">
        <v>110</v>
      </c>
      <c r="G8" s="90">
        <v>94503.34885329</v>
      </c>
      <c r="H8" s="91">
        <v>20.939723294894872</v>
      </c>
      <c r="I8" s="92">
        <v>2154.210148160011</v>
      </c>
      <c r="J8" s="93">
        <v>2.2795066781223547</v>
      </c>
      <c r="K8" s="94">
        <v>81554.57323707</v>
      </c>
      <c r="L8" s="95">
        <v>18.930481144164357</v>
      </c>
      <c r="M8" s="92">
        <v>15102.985764380006</v>
      </c>
      <c r="N8" s="93">
        <v>18.518870450682538</v>
      </c>
      <c r="P8" s="96"/>
    </row>
    <row r="9" spans="1:16" ht="21">
      <c r="A9" s="87">
        <v>2</v>
      </c>
      <c r="B9" s="88" t="s">
        <v>10</v>
      </c>
      <c r="C9" s="97">
        <v>588</v>
      </c>
      <c r="D9" s="98">
        <v>71209.73748338</v>
      </c>
      <c r="E9" s="91">
        <v>15.467337015119595</v>
      </c>
      <c r="F9" s="97">
        <v>597</v>
      </c>
      <c r="G9" s="98">
        <v>71809.56850189</v>
      </c>
      <c r="H9" s="91">
        <v>15.911314388336907</v>
      </c>
      <c r="I9" s="92">
        <v>-599.8310185099981</v>
      </c>
      <c r="J9" s="93">
        <v>-0.8353079276534168</v>
      </c>
      <c r="K9" s="99">
        <v>83006.06323777</v>
      </c>
      <c r="L9" s="100">
        <v>19.267401601209983</v>
      </c>
      <c r="M9" s="92">
        <v>-11796.325754389996</v>
      </c>
      <c r="N9" s="93">
        <v>-14.211402509958273</v>
      </c>
      <c r="P9" s="96"/>
    </row>
    <row r="10" spans="1:16" ht="21">
      <c r="A10" s="87">
        <v>3</v>
      </c>
      <c r="B10" s="88" t="s">
        <v>40</v>
      </c>
      <c r="C10" s="101">
        <v>172</v>
      </c>
      <c r="D10" s="102">
        <v>57785.27884</v>
      </c>
      <c r="E10" s="91">
        <v>12.551434872787501</v>
      </c>
      <c r="F10" s="101">
        <v>166</v>
      </c>
      <c r="G10" s="102">
        <v>56576.19871087</v>
      </c>
      <c r="H10" s="91">
        <v>12.535957301595271</v>
      </c>
      <c r="I10" s="92">
        <v>1209.0801291300013</v>
      </c>
      <c r="J10" s="93">
        <v>2.1370826543312824</v>
      </c>
      <c r="K10" s="99">
        <v>48665.05175656</v>
      </c>
      <c r="L10" s="100">
        <v>11.296151866056157</v>
      </c>
      <c r="M10" s="92">
        <v>9120.227083439997</v>
      </c>
      <c r="N10" s="93">
        <v>18.74081451523495</v>
      </c>
      <c r="P10" s="96"/>
    </row>
    <row r="11" spans="1:16" ht="21">
      <c r="A11" s="87">
        <v>4</v>
      </c>
      <c r="B11" s="88" t="s">
        <v>35</v>
      </c>
      <c r="C11" s="101">
        <v>64</v>
      </c>
      <c r="D11" s="102">
        <v>40788.28995455</v>
      </c>
      <c r="E11" s="91">
        <v>8.859549961754706</v>
      </c>
      <c r="F11" s="101">
        <v>63</v>
      </c>
      <c r="G11" s="102">
        <v>38301.26892703</v>
      </c>
      <c r="H11" s="91">
        <v>8.486661932165406</v>
      </c>
      <c r="I11" s="92">
        <v>2487.0210275199934</v>
      </c>
      <c r="J11" s="93">
        <v>6.493312355416117</v>
      </c>
      <c r="K11" s="99">
        <v>32376.68845312</v>
      </c>
      <c r="L11" s="100">
        <v>7.515290264478759</v>
      </c>
      <c r="M11" s="92">
        <v>8411.601501429996</v>
      </c>
      <c r="N11" s="93">
        <v>25.980425742458557</v>
      </c>
      <c r="P11" s="96"/>
    </row>
    <row r="12" spans="1:16" ht="21">
      <c r="A12" s="87">
        <v>5</v>
      </c>
      <c r="B12" s="88" t="s">
        <v>13</v>
      </c>
      <c r="C12" s="101">
        <v>56</v>
      </c>
      <c r="D12" s="102">
        <v>38625.91807608</v>
      </c>
      <c r="E12" s="91">
        <v>8.389865115575926</v>
      </c>
      <c r="F12" s="101">
        <v>55</v>
      </c>
      <c r="G12" s="102">
        <v>37023.35261091</v>
      </c>
      <c r="H12" s="91">
        <v>8.203505680262351</v>
      </c>
      <c r="I12" s="92">
        <v>1602.5654651700024</v>
      </c>
      <c r="J12" s="93">
        <v>4.328526057626019</v>
      </c>
      <c r="K12" s="99">
        <v>34345.90806119</v>
      </c>
      <c r="L12" s="100">
        <v>7.97238633131641</v>
      </c>
      <c r="M12" s="92">
        <v>4280.010014890002</v>
      </c>
      <c r="N12" s="93">
        <v>12.46148451589872</v>
      </c>
      <c r="P12" s="96"/>
    </row>
    <row r="13" spans="1:16" ht="21">
      <c r="A13" s="87">
        <v>6</v>
      </c>
      <c r="B13" s="103" t="s">
        <v>12</v>
      </c>
      <c r="C13" s="101">
        <v>196</v>
      </c>
      <c r="D13" s="102">
        <v>37618.34480026</v>
      </c>
      <c r="E13" s="91">
        <v>8.171011964654348</v>
      </c>
      <c r="F13" s="101">
        <v>191</v>
      </c>
      <c r="G13" s="102">
        <v>36086.64739713</v>
      </c>
      <c r="H13" s="91">
        <v>7.995953797462003</v>
      </c>
      <c r="I13" s="92">
        <v>1531.6974031299978</v>
      </c>
      <c r="J13" s="93">
        <v>4.244499042190921</v>
      </c>
      <c r="K13" s="99">
        <v>26688.0232788</v>
      </c>
      <c r="L13" s="100">
        <v>6.194834960214105</v>
      </c>
      <c r="M13" s="92">
        <v>10930.321521459999</v>
      </c>
      <c r="N13" s="93">
        <v>40.955905228629845</v>
      </c>
      <c r="P13" s="96"/>
    </row>
    <row r="14" spans="1:16" ht="21">
      <c r="A14" s="87">
        <v>7</v>
      </c>
      <c r="B14" s="88" t="s">
        <v>11</v>
      </c>
      <c r="C14" s="101">
        <v>325</v>
      </c>
      <c r="D14" s="102">
        <v>29843.30579157</v>
      </c>
      <c r="E14" s="91">
        <v>6.4822099425828945</v>
      </c>
      <c r="F14" s="101">
        <v>324</v>
      </c>
      <c r="G14" s="102">
        <v>30271.08388976</v>
      </c>
      <c r="H14" s="91">
        <v>6.707361465805423</v>
      </c>
      <c r="I14" s="92">
        <v>-427.7780981899996</v>
      </c>
      <c r="J14" s="93">
        <v>-1.4131575193933075</v>
      </c>
      <c r="K14" s="99">
        <v>31813.59873363</v>
      </c>
      <c r="L14" s="100">
        <v>7.384585646770907</v>
      </c>
      <c r="M14" s="92">
        <v>-1970.2929420599976</v>
      </c>
      <c r="N14" s="93">
        <v>-6.19324131971656</v>
      </c>
      <c r="P14" s="96"/>
    </row>
    <row r="15" spans="1:16" ht="21">
      <c r="A15" s="87">
        <v>8</v>
      </c>
      <c r="B15" s="103" t="s">
        <v>14</v>
      </c>
      <c r="C15" s="101">
        <v>46</v>
      </c>
      <c r="D15" s="102">
        <v>28963.61478178</v>
      </c>
      <c r="E15" s="91">
        <v>6.291133865090424</v>
      </c>
      <c r="F15" s="101">
        <v>47</v>
      </c>
      <c r="G15" s="102">
        <v>28136.82295322</v>
      </c>
      <c r="H15" s="91">
        <v>6.234459351832402</v>
      </c>
      <c r="I15" s="92">
        <v>826.7918285600026</v>
      </c>
      <c r="J15" s="93">
        <v>2.9384690301908587</v>
      </c>
      <c r="K15" s="99">
        <v>30610.51158976</v>
      </c>
      <c r="L15" s="100">
        <v>7.1053245632064925</v>
      </c>
      <c r="M15" s="92">
        <v>-1646.8968079799997</v>
      </c>
      <c r="N15" s="93">
        <v>-5.380167538692587</v>
      </c>
      <c r="P15" s="96"/>
    </row>
    <row r="16" spans="1:16" ht="21">
      <c r="A16" s="87">
        <v>9</v>
      </c>
      <c r="B16" s="88" t="s">
        <v>30</v>
      </c>
      <c r="C16" s="101">
        <v>120</v>
      </c>
      <c r="D16" s="102">
        <v>13294.40116977</v>
      </c>
      <c r="E16" s="91">
        <v>2.8876525960375234</v>
      </c>
      <c r="F16" s="101">
        <v>123</v>
      </c>
      <c r="G16" s="102">
        <v>13635.32154058</v>
      </c>
      <c r="H16" s="91">
        <v>3.0212671144587167</v>
      </c>
      <c r="I16" s="92">
        <v>-340.92037080999944</v>
      </c>
      <c r="J16" s="93">
        <v>-2.500273791090209</v>
      </c>
      <c r="K16" s="99">
        <v>11540.16979556</v>
      </c>
      <c r="L16" s="100">
        <v>2.678708968045999</v>
      </c>
      <c r="M16" s="92">
        <v>1754.2313742100014</v>
      </c>
      <c r="N16" s="93">
        <v>15.201088071381148</v>
      </c>
      <c r="P16" s="96"/>
    </row>
    <row r="17" spans="1:16" ht="21">
      <c r="A17" s="87">
        <v>10</v>
      </c>
      <c r="B17" s="88" t="s">
        <v>15</v>
      </c>
      <c r="C17" s="101">
        <v>38</v>
      </c>
      <c r="D17" s="102">
        <v>13129.67184415</v>
      </c>
      <c r="E17" s="91">
        <v>2.8518720400955413</v>
      </c>
      <c r="F17" s="101">
        <v>36</v>
      </c>
      <c r="G17" s="102">
        <v>12852.68830365</v>
      </c>
      <c r="H17" s="91">
        <v>2.8478539643264016</v>
      </c>
      <c r="I17" s="92">
        <v>276.98354049999944</v>
      </c>
      <c r="J17" s="93">
        <v>2.1550630806267947</v>
      </c>
      <c r="K17" s="99">
        <v>18570.14292362</v>
      </c>
      <c r="L17" s="100">
        <v>4.31050922721566</v>
      </c>
      <c r="M17" s="92">
        <v>-5440.471079469999</v>
      </c>
      <c r="N17" s="104">
        <v>-29.296872414213233</v>
      </c>
      <c r="P17" s="96"/>
    </row>
    <row r="18" spans="1:16" ht="21">
      <c r="A18" s="87">
        <v>11</v>
      </c>
      <c r="B18" s="88" t="s">
        <v>17</v>
      </c>
      <c r="C18" s="101">
        <v>176</v>
      </c>
      <c r="D18" s="102">
        <v>10558.46047107</v>
      </c>
      <c r="E18" s="91">
        <v>2.2933839140324617</v>
      </c>
      <c r="F18" s="101">
        <v>175</v>
      </c>
      <c r="G18" s="102">
        <v>10381.13847108</v>
      </c>
      <c r="H18" s="91">
        <v>2.3002165500808656</v>
      </c>
      <c r="I18" s="92">
        <v>177.32199999000113</v>
      </c>
      <c r="J18" s="93">
        <v>1.7081170864254303</v>
      </c>
      <c r="K18" s="99">
        <v>9554.70935037</v>
      </c>
      <c r="L18" s="100">
        <v>2.217843071404054</v>
      </c>
      <c r="M18" s="92">
        <v>1003.7511207000007</v>
      </c>
      <c r="N18" s="93">
        <v>10.505302504687188</v>
      </c>
      <c r="P18" s="96"/>
    </row>
    <row r="19" spans="1:16" ht="21">
      <c r="A19" s="87">
        <v>12</v>
      </c>
      <c r="B19" s="88" t="s">
        <v>19</v>
      </c>
      <c r="C19" s="101">
        <v>144</v>
      </c>
      <c r="D19" s="102">
        <v>9556.05702392</v>
      </c>
      <c r="E19" s="91">
        <v>2.0756536921536717</v>
      </c>
      <c r="F19" s="101">
        <v>143</v>
      </c>
      <c r="G19" s="102">
        <v>10126.11399583</v>
      </c>
      <c r="H19" s="91">
        <v>2.243709113995706</v>
      </c>
      <c r="I19" s="92">
        <v>-570.0569719099985</v>
      </c>
      <c r="J19" s="93">
        <v>-5.629572925455429</v>
      </c>
      <c r="K19" s="99">
        <v>11096.23916373</v>
      </c>
      <c r="L19" s="100">
        <v>2.5756636068650165</v>
      </c>
      <c r="M19" s="92">
        <v>-1540.18213981</v>
      </c>
      <c r="N19" s="93">
        <v>-13.88021758619222</v>
      </c>
      <c r="P19" s="96"/>
    </row>
    <row r="20" spans="1:16" ht="21">
      <c r="A20" s="87">
        <v>13</v>
      </c>
      <c r="B20" s="88" t="s">
        <v>77</v>
      </c>
      <c r="C20" s="101">
        <v>93</v>
      </c>
      <c r="D20" s="102">
        <v>3719.11827454</v>
      </c>
      <c r="E20" s="91">
        <v>0.8078228874924063</v>
      </c>
      <c r="F20" s="101">
        <v>93</v>
      </c>
      <c r="G20" s="102">
        <v>3544.34988536</v>
      </c>
      <c r="H20" s="91">
        <v>0.7853447180474916</v>
      </c>
      <c r="I20" s="92">
        <v>174.7683891800002</v>
      </c>
      <c r="J20" s="93">
        <v>4.930901147820766</v>
      </c>
      <c r="K20" s="99">
        <v>4413.65194221</v>
      </c>
      <c r="L20" s="100">
        <v>1.0244987074609895</v>
      </c>
      <c r="M20" s="92">
        <v>-694.5336676699999</v>
      </c>
      <c r="N20" s="104">
        <v>-15.736031675443659</v>
      </c>
      <c r="P20" s="96"/>
    </row>
    <row r="21" spans="1:16" ht="21">
      <c r="A21" s="87">
        <v>14</v>
      </c>
      <c r="B21" s="88" t="s">
        <v>20</v>
      </c>
      <c r="C21" s="101">
        <v>2</v>
      </c>
      <c r="D21" s="102">
        <v>2257.11313925</v>
      </c>
      <c r="E21" s="91">
        <v>0.490263422389143</v>
      </c>
      <c r="F21" s="101">
        <v>2</v>
      </c>
      <c r="G21" s="102">
        <v>2052.357279</v>
      </c>
      <c r="H21" s="91">
        <v>0.45475418644941723</v>
      </c>
      <c r="I21" s="92">
        <v>204.7558602500003</v>
      </c>
      <c r="J21" s="93">
        <v>9.976618707916513</v>
      </c>
      <c r="K21" s="99">
        <v>2171.17540668</v>
      </c>
      <c r="L21" s="100">
        <v>0.50397413002643</v>
      </c>
      <c r="M21" s="92">
        <v>85.93773257000021</v>
      </c>
      <c r="N21" s="104">
        <v>3.958120210168086</v>
      </c>
      <c r="P21" s="96"/>
    </row>
    <row r="22" spans="1:16" ht="21">
      <c r="A22" s="87">
        <v>15</v>
      </c>
      <c r="B22" s="88" t="s">
        <v>24</v>
      </c>
      <c r="C22" s="101">
        <v>326</v>
      </c>
      <c r="D22" s="102">
        <v>1921.44358525</v>
      </c>
      <c r="E22" s="91">
        <v>0.4173532516608117</v>
      </c>
      <c r="F22" s="101">
        <v>314</v>
      </c>
      <c r="G22" s="102">
        <v>1761.46735758</v>
      </c>
      <c r="H22" s="91">
        <v>0.3902998095652222</v>
      </c>
      <c r="I22" s="92">
        <v>159.97622767000007</v>
      </c>
      <c r="J22" s="93">
        <v>9.08198650299056</v>
      </c>
      <c r="K22" s="99">
        <v>909.516511</v>
      </c>
      <c r="L22" s="100">
        <v>0.21111734729752146</v>
      </c>
      <c r="M22" s="92">
        <v>1011.92707425</v>
      </c>
      <c r="N22" s="104">
        <v>111.2598905035161</v>
      </c>
      <c r="P22" s="96"/>
    </row>
    <row r="23" spans="1:16" ht="21">
      <c r="A23" s="87">
        <v>16</v>
      </c>
      <c r="B23" s="88" t="s">
        <v>23</v>
      </c>
      <c r="C23" s="101">
        <v>55</v>
      </c>
      <c r="D23" s="102">
        <v>1311.70338633</v>
      </c>
      <c r="E23" s="91">
        <v>0.2849126967358218</v>
      </c>
      <c r="F23" s="101">
        <v>54</v>
      </c>
      <c r="G23" s="102">
        <v>1221.25780976</v>
      </c>
      <c r="H23" s="91">
        <v>0.27060205715888225</v>
      </c>
      <c r="I23" s="92">
        <v>90.44557656999996</v>
      </c>
      <c r="J23" s="93">
        <v>7.405936391741412</v>
      </c>
      <c r="K23" s="99">
        <v>996.6523750800001</v>
      </c>
      <c r="L23" s="100">
        <v>0.2313433599719049</v>
      </c>
      <c r="M23" s="92">
        <v>315.05101125</v>
      </c>
      <c r="N23" s="104">
        <v>31.610922637365032</v>
      </c>
      <c r="P23" s="96"/>
    </row>
    <row r="24" spans="1:16" ht="21">
      <c r="A24" s="87">
        <v>17</v>
      </c>
      <c r="B24" s="88" t="s">
        <v>18</v>
      </c>
      <c r="C24" s="101">
        <v>2</v>
      </c>
      <c r="D24" s="102">
        <v>666.77074376</v>
      </c>
      <c r="E24" s="91">
        <v>0.14482805540414906</v>
      </c>
      <c r="F24" s="101">
        <v>2</v>
      </c>
      <c r="G24" s="102">
        <v>643.68518225</v>
      </c>
      <c r="H24" s="91">
        <v>0.1426255235278865</v>
      </c>
      <c r="I24" s="92">
        <v>23.085561509999934</v>
      </c>
      <c r="J24" s="93">
        <v>3.5864677557597964</v>
      </c>
      <c r="K24" s="99">
        <v>556.9181015</v>
      </c>
      <c r="L24" s="100">
        <v>0.129272059197012</v>
      </c>
      <c r="M24" s="92">
        <v>109.85264225999993</v>
      </c>
      <c r="N24" s="104">
        <v>19.725098172266883</v>
      </c>
      <c r="P24" s="96"/>
    </row>
    <row r="25" spans="1:16" ht="21">
      <c r="A25" s="87">
        <v>18</v>
      </c>
      <c r="B25" s="88" t="s">
        <v>36</v>
      </c>
      <c r="C25" s="101">
        <v>45</v>
      </c>
      <c r="D25" s="102">
        <v>655.7085434</v>
      </c>
      <c r="E25" s="91">
        <v>0.1424252550689164</v>
      </c>
      <c r="F25" s="101">
        <v>45</v>
      </c>
      <c r="G25" s="102">
        <v>606.79032969</v>
      </c>
      <c r="H25" s="91">
        <v>0.13445049044189816</v>
      </c>
      <c r="I25" s="92">
        <v>48.91821371000003</v>
      </c>
      <c r="J25" s="93">
        <v>8.06179850212702</v>
      </c>
      <c r="K25" s="99">
        <v>191.08790486</v>
      </c>
      <c r="L25" s="100">
        <v>0.04435540321343805</v>
      </c>
      <c r="M25" s="92">
        <v>464.6206385400001</v>
      </c>
      <c r="N25" s="93">
        <v>243.14497502100042</v>
      </c>
      <c r="P25" s="96"/>
    </row>
    <row r="26" spans="1:16" ht="21">
      <c r="A26" s="87">
        <v>19</v>
      </c>
      <c r="B26" s="88" t="s">
        <v>21</v>
      </c>
      <c r="C26" s="101">
        <v>20</v>
      </c>
      <c r="D26" s="102">
        <v>565.04950751</v>
      </c>
      <c r="E26" s="91">
        <v>0.12273337147078164</v>
      </c>
      <c r="F26" s="101">
        <v>21</v>
      </c>
      <c r="G26" s="102">
        <v>555.75060853</v>
      </c>
      <c r="H26" s="91">
        <v>0.1231412865765604</v>
      </c>
      <c r="I26" s="92">
        <v>9.29889897999999</v>
      </c>
      <c r="J26" s="93">
        <v>1.673214358612443</v>
      </c>
      <c r="K26" s="99">
        <v>522.87273338</v>
      </c>
      <c r="L26" s="100">
        <v>0.1213694343206814</v>
      </c>
      <c r="M26" s="92">
        <v>42.17677413000001</v>
      </c>
      <c r="N26" s="104">
        <v>8.066355622974866</v>
      </c>
      <c r="P26" s="96"/>
    </row>
    <row r="27" spans="1:16" ht="21">
      <c r="A27" s="87">
        <v>20</v>
      </c>
      <c r="B27" s="88" t="s">
        <v>32</v>
      </c>
      <c r="C27" s="101">
        <v>10</v>
      </c>
      <c r="D27" s="102">
        <v>531.5960805</v>
      </c>
      <c r="E27" s="91">
        <v>0.11546701369218229</v>
      </c>
      <c r="F27" s="101">
        <v>10</v>
      </c>
      <c r="G27" s="102">
        <v>517.35349</v>
      </c>
      <c r="H27" s="91">
        <v>0.11463338662279605</v>
      </c>
      <c r="I27" s="92">
        <v>14.242590500000006</v>
      </c>
      <c r="J27" s="93">
        <v>2.7529707975875466</v>
      </c>
      <c r="K27" s="99">
        <v>686.45451</v>
      </c>
      <c r="L27" s="100">
        <v>0.1593401037132133</v>
      </c>
      <c r="M27" s="92">
        <v>-154.85842950000006</v>
      </c>
      <c r="N27" s="104">
        <v>-22.5591684873627</v>
      </c>
      <c r="P27" s="96"/>
    </row>
    <row r="28" spans="1:16" ht="21">
      <c r="A28" s="87">
        <v>21</v>
      </c>
      <c r="B28" s="88" t="s">
        <v>22</v>
      </c>
      <c r="C28" s="101">
        <v>9</v>
      </c>
      <c r="D28" s="102">
        <v>445.00102773</v>
      </c>
      <c r="E28" s="91">
        <v>0.09665786044473122</v>
      </c>
      <c r="F28" s="101">
        <v>9</v>
      </c>
      <c r="G28" s="102">
        <v>435.7817983</v>
      </c>
      <c r="H28" s="91">
        <v>0.09655901493522588</v>
      </c>
      <c r="I28" s="92">
        <v>9.219229429999984</v>
      </c>
      <c r="J28" s="93">
        <v>2.1155609219945672</v>
      </c>
      <c r="K28" s="99">
        <v>414.55363146</v>
      </c>
      <c r="L28" s="100">
        <v>0.09622635975037241</v>
      </c>
      <c r="M28" s="92">
        <v>30.447396269999956</v>
      </c>
      <c r="N28" s="105">
        <v>7.344621771317857</v>
      </c>
      <c r="P28" s="96"/>
    </row>
    <row r="29" spans="1:16" ht="21.75" thickBot="1">
      <c r="A29" s="87">
        <v>22</v>
      </c>
      <c r="B29" s="106" t="s">
        <v>31</v>
      </c>
      <c r="C29" s="107">
        <v>11</v>
      </c>
      <c r="D29" s="108">
        <v>283.68802983</v>
      </c>
      <c r="E29" s="91">
        <v>0.06161935880693318</v>
      </c>
      <c r="F29" s="107">
        <v>11</v>
      </c>
      <c r="G29" s="108">
        <v>269.00671197</v>
      </c>
      <c r="H29" s="91">
        <v>0.05960557145827731</v>
      </c>
      <c r="I29" s="92">
        <v>14.681317859999979</v>
      </c>
      <c r="J29" s="93">
        <v>5.457602805701464</v>
      </c>
      <c r="K29" s="109">
        <v>126.32169589</v>
      </c>
      <c r="L29" s="110">
        <v>0.029321844100553135</v>
      </c>
      <c r="M29" s="92">
        <v>157.36633394</v>
      </c>
      <c r="N29" s="105">
        <v>124.57585597729265</v>
      </c>
      <c r="P29" s="96"/>
    </row>
    <row r="30" spans="1:16" ht="22.5" customHeight="1" thickBot="1">
      <c r="A30" s="135" t="s">
        <v>25</v>
      </c>
      <c r="B30" s="136"/>
      <c r="C30" s="111">
        <v>2608</v>
      </c>
      <c r="D30" s="112">
        <v>460387.8315560799</v>
      </c>
      <c r="E30" s="112">
        <v>100.00000000000004</v>
      </c>
      <c r="F30" s="111">
        <v>2591</v>
      </c>
      <c r="G30" s="112">
        <v>451311.35460768006</v>
      </c>
      <c r="H30" s="112">
        <v>99.99999999999999</v>
      </c>
      <c r="I30" s="113">
        <v>9076.476948400013</v>
      </c>
      <c r="J30" s="113">
        <v>2.011134188345413</v>
      </c>
      <c r="K30" s="115">
        <v>430810.8843932399</v>
      </c>
      <c r="L30" s="116">
        <v>100.00000000000003</v>
      </c>
      <c r="M30" s="113">
        <v>29576.94716283999</v>
      </c>
      <c r="N30" s="117">
        <v>6.865413162551959</v>
      </c>
      <c r="P30" s="96"/>
    </row>
    <row r="31" spans="1:14" ht="22.5" customHeight="1">
      <c r="A31" s="118"/>
      <c r="B31" s="118"/>
      <c r="C31" s="119"/>
      <c r="D31" s="119"/>
      <c r="E31" s="119"/>
      <c r="F31" s="119"/>
      <c r="G31" s="120"/>
      <c r="H31" s="120"/>
      <c r="I31" s="121"/>
      <c r="J31" s="121"/>
      <c r="K31" s="120"/>
      <c r="L31" s="120"/>
      <c r="M31" s="122"/>
      <c r="N31" s="122"/>
    </row>
    <row r="32" spans="2:12" ht="21">
      <c r="B32" s="57" t="s">
        <v>83</v>
      </c>
      <c r="L32" s="123" t="s">
        <v>26</v>
      </c>
    </row>
    <row r="33" ht="21">
      <c r="L33" s="123" t="s">
        <v>27</v>
      </c>
    </row>
    <row r="34" spans="2:8" ht="21">
      <c r="B34" s="124" t="s">
        <v>76</v>
      </c>
      <c r="H34" s="123"/>
    </row>
    <row r="35" spans="2:8" ht="21">
      <c r="B35" s="124"/>
      <c r="H35" s="123"/>
    </row>
    <row r="36" spans="2:4" ht="21">
      <c r="B36" s="124"/>
      <c r="D36" s="124"/>
    </row>
    <row r="37" spans="2:6" ht="21">
      <c r="B37" s="125"/>
      <c r="D37" s="124"/>
      <c r="F37" s="126"/>
    </row>
    <row r="38" spans="2:4" ht="21">
      <c r="B38" s="124"/>
      <c r="D38" s="124"/>
    </row>
    <row r="39" spans="2:4" ht="21">
      <c r="B39" s="124"/>
      <c r="D39" s="124"/>
    </row>
    <row r="40" spans="2:4" ht="21">
      <c r="B40" s="124"/>
      <c r="D40" s="124"/>
    </row>
    <row r="41" ht="21">
      <c r="C41" s="124"/>
    </row>
    <row r="57" ht="0.75" customHeight="1">
      <c r="A57" s="57">
        <v>100</v>
      </c>
    </row>
  </sheetData>
  <sheetProtection/>
  <mergeCells count="12">
    <mergeCell ref="M5:N5"/>
    <mergeCell ref="A30:B30"/>
    <mergeCell ref="A1:J1"/>
    <mergeCell ref="A2:J2"/>
    <mergeCell ref="A4:A7"/>
    <mergeCell ref="B4:B7"/>
    <mergeCell ref="F4:J4"/>
    <mergeCell ref="K4:N4"/>
    <mergeCell ref="C5:E5"/>
    <mergeCell ref="F5:H5"/>
    <mergeCell ref="I5:J5"/>
    <mergeCell ref="K5:L5"/>
  </mergeCells>
  <conditionalFormatting sqref="J8 J10 J12 J14:J15 J18:J22 J25:J29">
    <cfRule type="cellIs" priority="8" dxfId="0" operator="greaterThanOrEqual" stopIfTrue="1">
      <formula>100</formula>
    </cfRule>
  </conditionalFormatting>
  <conditionalFormatting sqref="J9">
    <cfRule type="cellIs" priority="7" dxfId="0" operator="greaterThanOrEqual" stopIfTrue="1">
      <formula>100</formula>
    </cfRule>
  </conditionalFormatting>
  <conditionalFormatting sqref="J11">
    <cfRule type="cellIs" priority="6" dxfId="0" operator="greaterThanOrEqual" stopIfTrue="1">
      <formula>100</formula>
    </cfRule>
  </conditionalFormatting>
  <conditionalFormatting sqref="J13">
    <cfRule type="cellIs" priority="5" dxfId="0" operator="greaterThanOrEqual" stopIfTrue="1">
      <formula>100</formula>
    </cfRule>
  </conditionalFormatting>
  <conditionalFormatting sqref="J16">
    <cfRule type="cellIs" priority="4" dxfId="0" operator="greaterThanOrEqual" stopIfTrue="1">
      <formula>100</formula>
    </cfRule>
  </conditionalFormatting>
  <conditionalFormatting sqref="J17">
    <cfRule type="cellIs" priority="3" dxfId="0" operator="greaterThanOrEqual" stopIfTrue="1">
      <formula>100</formula>
    </cfRule>
  </conditionalFormatting>
  <conditionalFormatting sqref="J23">
    <cfRule type="cellIs" priority="2" dxfId="0" operator="greaterThanOrEqual" stopIfTrue="1">
      <formula>100</formula>
    </cfRule>
  </conditionalFormatting>
  <conditionalFormatting sqref="J24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Association of Investment Management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AIMC</dc:creator>
  <cp:keywords/>
  <dc:description/>
  <cp:lastModifiedBy>User</cp:lastModifiedBy>
  <cp:lastPrinted>2013-12-27T03:49:38Z</cp:lastPrinted>
  <dcterms:created xsi:type="dcterms:W3CDTF">2010-02-24T03:53:27Z</dcterms:created>
  <dcterms:modified xsi:type="dcterms:W3CDTF">2015-01-23T02:44:16Z</dcterms:modified>
  <cp:category/>
  <cp:version/>
  <cp:contentType/>
  <cp:contentStatus/>
</cp:coreProperties>
</file>