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65476" windowWidth="11370" windowHeight="11865" tabRatio="645" firstSheet="8" activeTab="12"/>
  </bookViews>
  <sheets>
    <sheet name="December_2011" sheetId="1" r:id="rId1"/>
    <sheet name="January_2012 " sheetId="2" r:id="rId2"/>
    <sheet name="February_2012" sheetId="3" r:id="rId3"/>
    <sheet name="March_2012 " sheetId="4" r:id="rId4"/>
    <sheet name="April_2012 " sheetId="5" r:id="rId5"/>
    <sheet name="May_2012" sheetId="6" r:id="rId6"/>
    <sheet name="June_2012 " sheetId="7" r:id="rId7"/>
    <sheet name="July_2012" sheetId="8" r:id="rId8"/>
    <sheet name="August_2012" sheetId="9" r:id="rId9"/>
    <sheet name="September_2012" sheetId="10" r:id="rId10"/>
    <sheet name="October_2012" sheetId="11" r:id="rId11"/>
    <sheet name="November_2012 " sheetId="12" r:id="rId12"/>
    <sheet name="December_2012" sheetId="13" r:id="rId13"/>
    <sheet name="PRIVATE fund management" sheetId="14" r:id="rId14"/>
    <sheet name="data" sheetId="15" r:id="rId15"/>
  </sheets>
  <definedNames>
    <definedName name="_xlnm.Print_Area" localSheetId="4">'April_2012 '!$A$1:$J$34</definedName>
    <definedName name="_xlnm.Print_Area" localSheetId="8">'August_2012'!$A$1:$J$35</definedName>
    <definedName name="_xlnm.Print_Area" localSheetId="0">'December_2011'!$A$1:$J$34</definedName>
    <definedName name="_xlnm.Print_Area" localSheetId="12">'December_2012'!$A$1:$J$35</definedName>
    <definedName name="_xlnm.Print_Area" localSheetId="2">'February_2012'!$A$1:$J$34</definedName>
    <definedName name="_xlnm.Print_Area" localSheetId="1">'January_2012 '!$A$1:$J$34</definedName>
    <definedName name="_xlnm.Print_Area" localSheetId="7">'July_2012'!$A$1:$J$34</definedName>
    <definedName name="_xlnm.Print_Area" localSheetId="6">'June_2012 '!$A$1:$J$34</definedName>
    <definedName name="_xlnm.Print_Area" localSheetId="3">'March_2012 '!$A$1:$J$34</definedName>
    <definedName name="_xlnm.Print_Area" localSheetId="5">'May_2012'!$A$1:$J$34</definedName>
    <definedName name="_xlnm.Print_Area" localSheetId="11">'November_2012 '!$A$1:$J$35</definedName>
    <definedName name="_xlnm.Print_Area" localSheetId="10">'October_2012'!$A$1:$J$35</definedName>
    <definedName name="_xlnm.Print_Area" localSheetId="9">'September_2012'!$A$1:$J$35</definedName>
  </definedNames>
  <calcPr fullCalcOnLoad="1"/>
</workbook>
</file>

<file path=xl/sharedStrings.xml><?xml version="1.0" encoding="utf-8"?>
<sst xmlns="http://schemas.openxmlformats.org/spreadsheetml/2006/main" count="787" uniqueCount="103">
  <si>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</si>
  <si>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</si>
  <si>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</si>
  <si>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</si>
  <si>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</si>
  <si>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</si>
  <si>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</si>
  <si>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</si>
  <si>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</si>
  <si>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</si>
  <si>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</si>
  <si>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</si>
  <si>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</si>
  <si>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</si>
  <si>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ไอเอ็นจี (ประเทศไทย)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</si>
  <si>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</si>
  <si>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</si>
  <si>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</si>
  <si>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</si>
  <si>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</si>
  <si>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</si>
  <si>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ยูโอบี (ไทย)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</si>
  <si>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</si>
  <si>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</si>
  <si>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</si>
  <si>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 เมอร์ชั่น พาร์ทเนอร์ จำกัด (มหาชน)</t>
  </si>
  <si>
    <t xml:space="preserve"> บริษัทหลักทรัพย์ ฟิลลิป (ประเทศไทย) จำกัด (มหาชน)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</si>
  <si>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</si>
  <si>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</si>
  <si>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</si>
  <si>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</si>
  <si>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</si>
  <si>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</si>
  <si>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ซีไอเอ็มบี-พรินซิเพิล จำกัด</t>
  </si>
  <si>
    <t xml:space="preserve"> บริษัทหลักทรัพย์จัดการกองทุน ทหารไทย จำกัด</t>
  </si>
  <si>
    <t>ธันวาคม  2553</t>
  </si>
  <si>
    <t>Dec 11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</si>
  <si>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</si>
  <si>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</si>
  <si>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บริษัทหลักทรัพย์จัดการกองทุน กรุงศรี จำกัด </t>
  </si>
  <si>
    <t>บริษัทหลักทรัพย์จัดการกองทุน เกียรตินาคิน จำกัด*</t>
  </si>
  <si>
    <t>บริษัทหลักทรัพย์จัดการกองทุนรวม ซีมิโก้ จำกัด</t>
  </si>
  <si>
    <t>พฤศจิกายน 2554</t>
  </si>
  <si>
    <t>ธันวาคม 2554</t>
  </si>
  <si>
    <t>ณ  31 ธันวาคม 2554</t>
  </si>
  <si>
    <t>Jan 12</t>
  </si>
  <si>
    <t>Feb 12</t>
  </si>
  <si>
    <t>Dec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</si>
  <si>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</si>
  <si>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</si>
  <si>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</si>
  <si>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</si>
  <si>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</si>
  <si>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</si>
  <si>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</si>
  <si>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</si>
  <si>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</si>
  <si>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ณ  31 มกราคม 2555</t>
  </si>
  <si>
    <t>มกราคม 2555</t>
  </si>
  <si>
    <t>วันที่เผยแพร่  :  23 มกราคม 2555</t>
  </si>
  <si>
    <t>วันที่เผยแพร่  :  24 กุมภาพันธ์ 2555</t>
  </si>
  <si>
    <t>ณ  29 กุมภาพันธ์ 2555</t>
  </si>
  <si>
    <t>กุมภาพันธ์ 2555</t>
  </si>
  <si>
    <t>วันที่เผยแพร่  :  22 มีนาคม 2555</t>
  </si>
  <si>
    <t>ณ  31 มีนาคม 2555</t>
  </si>
  <si>
    <t>มีนาคม 2555</t>
  </si>
  <si>
    <t>วันที่เผยแพร่  :  23 เมษายน 2555</t>
  </si>
  <si>
    <t>เมษายน 2555</t>
  </si>
  <si>
    <t>ณ  30 เมษายน 2555</t>
  </si>
  <si>
    <t>วันที่เผยแพร่  :  22 พฤษภาคม 2555</t>
  </si>
  <si>
    <t>ณ  31 พฤษภาคม 2555</t>
  </si>
  <si>
    <t>พฤษภาคม 2555</t>
  </si>
  <si>
    <t>วันที่เผยแพร่  :  20 มิถุนายน 2555</t>
  </si>
  <si>
    <t>บริษัทหลักทรัพย์จัดการกองทุนรวม โซลาริส จำกัด</t>
  </si>
  <si>
    <t>บริษัทหลักทรัพย์จัดการกองทุน เกียรตินาคิน จำกัด</t>
  </si>
  <si>
    <t>ณ  30 มิถุนายน 2555</t>
  </si>
  <si>
    <t>มิถุนายน 2555</t>
  </si>
  <si>
    <t>วันที่เผยแพร่  :  20 กรกฎาคม 2555</t>
  </si>
  <si>
    <t>ณ  31 กรกฎาคม 2555</t>
  </si>
  <si>
    <t>กรกฎาคม 2555</t>
  </si>
  <si>
    <t>วันที่เผยแพร่  :  20 สิงหาคม 2555</t>
  </si>
  <si>
    <t>0.00</t>
  </si>
  <si>
    <t>หมายเหตุ : บลจ.ไทยพาณิชย์มีการแก้ไขข้อมูล</t>
  </si>
  <si>
    <t>ณ  31 สิงหาคม 2555</t>
  </si>
  <si>
    <t>สิงหาคม 2555</t>
  </si>
  <si>
    <t>บริษัทหลักทรัพย์ ภัทร จำกัด (มหาชน)*</t>
  </si>
  <si>
    <t>new</t>
  </si>
  <si>
    <t>วันที่เผยแพร่  :  21 กันยายน 2555</t>
  </si>
  <si>
    <t>*บริษัทหลักทรัพย์ ภัทร จำกัด (มหาชน) เริ่มรายงานข้อมูลมายังสมาคมบริษัทจัดการลงทุน ณ เดือนสิงหาคม 2555</t>
  </si>
  <si>
    <t>ณ  30 กันยายน 2555</t>
  </si>
  <si>
    <t>กันยายน 2555</t>
  </si>
  <si>
    <t>วันที่เผยแพร่  :  17 ตุลาคม 2555</t>
  </si>
  <si>
    <t>ณ  31 ตุลาคม 2555</t>
  </si>
  <si>
    <t>ตุลาคม  2555</t>
  </si>
  <si>
    <t>วันที่เผยแพร่  :  21พฤศจิกายน 2555</t>
  </si>
  <si>
    <t>ณ  30 พฤศจิกายน 2555</t>
  </si>
  <si>
    <t>พฤศจิกายน  2555</t>
  </si>
  <si>
    <t>ตุลาคม 2555</t>
  </si>
  <si>
    <t>วันที่เผยแพร่  :  19 ธันวาคม 2555</t>
  </si>
  <si>
    <t>ณ  31 ธันวาคม 2555</t>
  </si>
  <si>
    <t>ธันวาคม  2555</t>
  </si>
  <si>
    <t>บริษัทหลักทรัพย์ ภัทร จำกัด (มหาชน)</t>
  </si>
  <si>
    <t>วันที่เผยแพร่  :  21 มกราคม 2556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</si>
</sst>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_-* #,##0_-;\-* #,##0_-;_-* &quot;-&quot;??_-;_-@_-"/>
    <numFmt numFmtId="169" formatCode="#,##0.00;[Red]\(#,##0.00\)"/>
    <numFmt numFmtId="170" formatCode="_-* #,##0.00000000_-;\-* #,##0.00000000_-;_-* &quot;-&quot;??_-;_-@_-"/>
    <numFmt numFmtId="171" formatCode="_(* #,##0.00000000_);_(* \(#,##0.00000000\);_(* &quot;-&quot;????????_);_(@_)"/>
    <numFmt numFmtId="172" formatCode="_-* #,##0.0000000_-;\-* #,##0.0000000_-;_-* &quot;-&quot;??_-;_-@_-"/>
    <numFmt numFmtId="173" formatCode="_-* #,##0.000000_-;\-* #,##0.000000_-;_-* &quot;-&quot;??_-;_-@_-"/>
    <numFmt numFmtId="174" formatCode="_-* #,##0.00000_-;\-* #,##0.00000_-;_-* &quot;-&quot;??_-;_-@_-"/>
    <numFmt numFmtId="175" formatCode="_-* #,##0.0000_-;\-* #,##0.0000_-;_-* &quot;-&quot;??_-;_-@_-"/>
    <numFmt numFmtId="176" formatCode="_-* #,##0.000_-;\-* #,##0.000_-;_-* &quot;-&quot;??_-;_-@_-"/>
    <numFmt numFmtId="177" formatCode="_-* #,##0.000000000_-;\-* #,##0.000000000_-;_-* &quot;-&quot;??_-;_-@_-"/>
    <numFmt numFmtId="178" formatCode="_-* #,##0.0000000000_-;\-* #,##0.0000000000_-;_-* &quot;-&quot;??_-;_-@_-"/>
    <numFmt numFmtId="179" formatCode="_-* #,##0.0_-;\-* #,##0.0_-;_-* &quot;-&quot;??_-;_-@_-"/>
    <numFmt numFmtId="180" formatCode="_(* #,##0_);_(* \(#,##0\);_(* &quot;-&quot;??_);_(@_)"/>
  </numFmts>
  <fonts count="5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4"/>
      <color indexed="8"/>
      <name val="Cordia New"/>
      <family val="0"/>
    </font>
    <font>
      <sz val="10"/>
      <color indexed="8"/>
      <name val="Arial"/>
      <family val="0"/>
    </font>
    <font>
      <b/>
      <sz val="11"/>
      <color indexed="2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3" fillId="0" borderId="0" xfId="60">
      <alignment/>
      <protection/>
    </xf>
    <xf numFmtId="167" fontId="3" fillId="0" borderId="0" xfId="42" applyFont="1" applyAlignment="1">
      <alignment/>
    </xf>
    <xf numFmtId="167" fontId="5" fillId="0" borderId="0" xfId="0" applyNumberFormat="1" applyFont="1" applyFill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0" fontId="3" fillId="0" borderId="0" xfId="60" applyAlignment="1">
      <alignment vertical="center"/>
      <protection/>
    </xf>
    <xf numFmtId="0" fontId="6" fillId="0" borderId="24" xfId="60" applyFont="1" applyBorder="1" applyAlignment="1">
      <alignment vertical="center"/>
      <protection/>
    </xf>
    <xf numFmtId="168" fontId="3" fillId="0" borderId="25" xfId="42" applyNumberFormat="1" applyFont="1" applyBorder="1" applyAlignment="1">
      <alignment vertical="center"/>
    </xf>
    <xf numFmtId="0" fontId="6" fillId="0" borderId="26" xfId="60" applyFont="1" applyBorder="1" applyAlignment="1">
      <alignment vertical="center"/>
      <protection/>
    </xf>
    <xf numFmtId="168" fontId="3" fillId="0" borderId="27" xfId="42" applyNumberFormat="1" applyFont="1" applyBorder="1" applyAlignment="1">
      <alignment vertical="center"/>
    </xf>
    <xf numFmtId="168" fontId="3" fillId="0" borderId="28" xfId="42" applyNumberFormat="1" applyFont="1" applyBorder="1" applyAlignment="1">
      <alignment vertical="center"/>
    </xf>
    <xf numFmtId="0" fontId="3" fillId="0" borderId="0" xfId="60" applyAlignment="1">
      <alignment horizontal="center" vertical="center"/>
      <protection/>
    </xf>
    <xf numFmtId="0" fontId="50" fillId="33" borderId="29" xfId="60" applyFont="1" applyFill="1" applyBorder="1" applyAlignment="1">
      <alignment horizontal="center" vertical="center"/>
      <protection/>
    </xf>
    <xf numFmtId="17" fontId="50" fillId="33" borderId="30" xfId="60" applyNumberFormat="1" applyFont="1" applyFill="1" applyBorder="1" applyAlignment="1" quotePrefix="1">
      <alignment horizontal="center" vertical="center"/>
      <protection/>
    </xf>
    <xf numFmtId="17" fontId="50" fillId="33" borderId="19" xfId="60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horizontal="center"/>
    </xf>
    <xf numFmtId="168" fontId="5" fillId="0" borderId="29" xfId="44" applyNumberFormat="1" applyFont="1" applyFill="1" applyBorder="1" applyAlignment="1">
      <alignment/>
    </xf>
    <xf numFmtId="167" fontId="5" fillId="0" borderId="30" xfId="44" applyNumberFormat="1" applyFont="1" applyFill="1" applyBorder="1" applyAlignment="1">
      <alignment/>
    </xf>
    <xf numFmtId="168" fontId="5" fillId="0" borderId="31" xfId="44" applyNumberFormat="1" applyFont="1" applyFill="1" applyBorder="1" applyAlignment="1">
      <alignment/>
    </xf>
    <xf numFmtId="167" fontId="5" fillId="0" borderId="30" xfId="44" applyFont="1" applyFill="1" applyBorder="1" applyAlignment="1">
      <alignment/>
    </xf>
    <xf numFmtId="169" fontId="5" fillId="0" borderId="24" xfId="44" applyNumberFormat="1" applyFont="1" applyFill="1" applyBorder="1" applyAlignment="1">
      <alignment/>
    </xf>
    <xf numFmtId="169" fontId="5" fillId="0" borderId="19" xfId="44" applyNumberFormat="1" applyFont="1" applyFill="1" applyBorder="1" applyAlignment="1">
      <alignment/>
    </xf>
    <xf numFmtId="168" fontId="5" fillId="0" borderId="24" xfId="44" applyNumberFormat="1" applyFont="1" applyFill="1" applyBorder="1" applyAlignment="1">
      <alignment/>
    </xf>
    <xf numFmtId="167" fontId="5" fillId="0" borderId="25" xfId="44" applyNumberFormat="1" applyFont="1" applyFill="1" applyBorder="1" applyAlignment="1">
      <alignment/>
    </xf>
    <xf numFmtId="167" fontId="5" fillId="0" borderId="25" xfId="44" applyFont="1" applyFill="1" applyBorder="1" applyAlignment="1">
      <alignment/>
    </xf>
    <xf numFmtId="169" fontId="5" fillId="0" borderId="32" xfId="44" applyNumberFormat="1" applyFont="1" applyFill="1" applyBorder="1" applyAlignment="1">
      <alignment/>
    </xf>
    <xf numFmtId="169" fontId="5" fillId="0" borderId="33" xfId="44" applyNumberFormat="1" applyFont="1" applyFill="1" applyBorder="1" applyAlignment="1">
      <alignment/>
    </xf>
    <xf numFmtId="169" fontId="5" fillId="0" borderId="20" xfId="44" applyNumberFormat="1" applyFont="1" applyFill="1" applyBorder="1" applyAlignment="1">
      <alignment/>
    </xf>
    <xf numFmtId="168" fontId="4" fillId="0" borderId="34" xfId="44" applyNumberFormat="1" applyFont="1" applyFill="1" applyBorder="1" applyAlignment="1">
      <alignment/>
    </xf>
    <xf numFmtId="167" fontId="4" fillId="0" borderId="35" xfId="44" applyFont="1" applyFill="1" applyBorder="1" applyAlignment="1">
      <alignment/>
    </xf>
    <xf numFmtId="168" fontId="4" fillId="0" borderId="0" xfId="44" applyNumberFormat="1" applyFont="1" applyFill="1" applyBorder="1" applyAlignment="1">
      <alignment/>
    </xf>
    <xf numFmtId="167" fontId="5" fillId="0" borderId="0" xfId="44" applyFont="1" applyFill="1" applyAlignment="1">
      <alignment/>
    </xf>
    <xf numFmtId="0" fontId="4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67" fontId="5" fillId="0" borderId="29" xfId="44" applyFont="1" applyFill="1" applyBorder="1" applyAlignment="1">
      <alignment/>
    </xf>
    <xf numFmtId="167" fontId="5" fillId="0" borderId="24" xfId="44" applyFont="1" applyFill="1" applyBorder="1" applyAlignment="1">
      <alignment/>
    </xf>
    <xf numFmtId="167" fontId="4" fillId="0" borderId="34" xfId="44" applyFont="1" applyFill="1" applyBorder="1" applyAlignment="1">
      <alignment/>
    </xf>
    <xf numFmtId="167" fontId="4" fillId="0" borderId="38" xfId="44" applyFont="1" applyFill="1" applyBorder="1" applyAlignment="1">
      <alignment/>
    </xf>
    <xf numFmtId="169" fontId="5" fillId="0" borderId="13" xfId="44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68" fontId="3" fillId="0" borderId="25" xfId="44" applyNumberFormat="1" applyFont="1" applyBorder="1" applyAlignment="1">
      <alignment vertical="center"/>
    </xf>
    <xf numFmtId="168" fontId="3" fillId="0" borderId="27" xfId="44" applyNumberFormat="1" applyFont="1" applyBorder="1" applyAlignment="1">
      <alignment vertical="center"/>
    </xf>
    <xf numFmtId="176" fontId="5" fillId="0" borderId="25" xfId="44" applyNumberFormat="1" applyFont="1" applyFill="1" applyBorder="1" applyAlignment="1">
      <alignment/>
    </xf>
    <xf numFmtId="168" fontId="5" fillId="0" borderId="41" xfId="44" applyNumberFormat="1" applyFont="1" applyFill="1" applyBorder="1" applyAlignment="1">
      <alignment/>
    </xf>
    <xf numFmtId="167" fontId="5" fillId="0" borderId="42" xfId="44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68" fontId="5" fillId="0" borderId="44" xfId="44" applyNumberFormat="1" applyFont="1" applyFill="1" applyBorder="1" applyAlignment="1">
      <alignment/>
    </xf>
    <xf numFmtId="167" fontId="5" fillId="0" borderId="42" xfId="44" applyFont="1" applyFill="1" applyBorder="1" applyAlignment="1">
      <alignment/>
    </xf>
    <xf numFmtId="167" fontId="5" fillId="0" borderId="41" xfId="44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167" fontId="4" fillId="0" borderId="0" xfId="44" applyFont="1" applyFill="1" applyBorder="1" applyAlignment="1">
      <alignment/>
    </xf>
    <xf numFmtId="169" fontId="4" fillId="0" borderId="0" xfId="44" applyNumberFormat="1" applyFont="1" applyFill="1" applyBorder="1" applyAlignment="1">
      <alignment/>
    </xf>
    <xf numFmtId="169" fontId="5" fillId="0" borderId="0" xfId="44" applyNumberFormat="1" applyFont="1" applyFill="1" applyBorder="1" applyAlignment="1">
      <alignment/>
    </xf>
    <xf numFmtId="169" fontId="5" fillId="0" borderId="36" xfId="44" applyNumberFormat="1" applyFont="1" applyFill="1" applyBorder="1" applyAlignment="1">
      <alignment/>
    </xf>
    <xf numFmtId="169" fontId="5" fillId="0" borderId="33" xfId="44" applyNumberFormat="1" applyFont="1" applyFill="1" applyBorder="1" applyAlignment="1">
      <alignment horizontal="center"/>
    </xf>
    <xf numFmtId="169" fontId="5" fillId="0" borderId="45" xfId="44" applyNumberFormat="1" applyFont="1" applyFill="1" applyBorder="1" applyAlignment="1">
      <alignment horizontal="right"/>
    </xf>
    <xf numFmtId="168" fontId="4" fillId="0" borderId="46" xfId="44" applyNumberFormat="1" applyFont="1" applyFill="1" applyBorder="1" applyAlignment="1">
      <alignment/>
    </xf>
    <xf numFmtId="168" fontId="4" fillId="0" borderId="45" xfId="44" applyNumberFormat="1" applyFont="1" applyFill="1" applyBorder="1" applyAlignment="1">
      <alignment/>
    </xf>
    <xf numFmtId="0" fontId="3" fillId="0" borderId="0" xfId="60" applyBorder="1">
      <alignment/>
      <protection/>
    </xf>
    <xf numFmtId="167" fontId="4" fillId="0" borderId="34" xfId="44" applyNumberFormat="1" applyFont="1" applyFill="1" applyBorder="1" applyAlignment="1">
      <alignment/>
    </xf>
    <xf numFmtId="0" fontId="5" fillId="0" borderId="0" xfId="59" applyFont="1" applyFill="1">
      <alignment/>
      <protection/>
    </xf>
    <xf numFmtId="169" fontId="4" fillId="0" borderId="36" xfId="44" applyNumberFormat="1" applyFont="1" applyFill="1" applyBorder="1" applyAlignment="1">
      <alignment/>
    </xf>
    <xf numFmtId="169" fontId="5" fillId="0" borderId="45" xfId="44" applyNumberFormat="1" applyFont="1" applyFill="1" applyBorder="1" applyAlignment="1">
      <alignment/>
    </xf>
    <xf numFmtId="169" fontId="5" fillId="0" borderId="33" xfId="44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/>
    </xf>
    <xf numFmtId="169" fontId="5" fillId="0" borderId="20" xfId="44" applyNumberFormat="1" applyFont="1" applyFill="1" applyBorder="1" applyAlignment="1">
      <alignment horizontal="right"/>
    </xf>
    <xf numFmtId="169" fontId="4" fillId="0" borderId="45" xfId="44" applyNumberFormat="1" applyFont="1" applyFill="1" applyBorder="1" applyAlignment="1">
      <alignment horizontal="right"/>
    </xf>
    <xf numFmtId="169" fontId="4" fillId="0" borderId="45" xfId="44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168" fontId="4" fillId="0" borderId="36" xfId="44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7" fontId="5" fillId="0" borderId="14" xfId="44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169" fontId="5" fillId="0" borderId="26" xfId="44" applyNumberFormat="1" applyFont="1" applyFill="1" applyBorder="1" applyAlignment="1">
      <alignment/>
    </xf>
    <xf numFmtId="169" fontId="5" fillId="0" borderId="28" xfId="44" applyNumberFormat="1" applyFont="1" applyFill="1" applyBorder="1" applyAlignment="1">
      <alignment horizontal="right"/>
    </xf>
    <xf numFmtId="168" fontId="5" fillId="0" borderId="29" xfId="45" applyNumberFormat="1" applyFont="1" applyFill="1" applyBorder="1" applyAlignment="1">
      <alignment/>
    </xf>
    <xf numFmtId="167" fontId="5" fillId="0" borderId="30" xfId="45" applyFont="1" applyFill="1" applyBorder="1" applyAlignment="1">
      <alignment/>
    </xf>
    <xf numFmtId="168" fontId="5" fillId="0" borderId="31" xfId="45" applyNumberFormat="1" applyFont="1" applyFill="1" applyBorder="1" applyAlignment="1">
      <alignment/>
    </xf>
    <xf numFmtId="169" fontId="5" fillId="0" borderId="24" xfId="45" applyNumberFormat="1" applyFont="1" applyFill="1" applyBorder="1" applyAlignment="1">
      <alignment/>
    </xf>
    <xf numFmtId="169" fontId="5" fillId="0" borderId="19" xfId="45" applyNumberFormat="1" applyFont="1" applyFill="1" applyBorder="1" applyAlignment="1">
      <alignment/>
    </xf>
    <xf numFmtId="167" fontId="5" fillId="0" borderId="29" xfId="45" applyFont="1" applyFill="1" applyBorder="1" applyAlignment="1">
      <alignment/>
    </xf>
    <xf numFmtId="168" fontId="5" fillId="0" borderId="24" xfId="45" applyNumberFormat="1" applyFont="1" applyFill="1" applyBorder="1" applyAlignment="1">
      <alignment/>
    </xf>
    <xf numFmtId="167" fontId="5" fillId="0" borderId="25" xfId="45" applyFont="1" applyFill="1" applyBorder="1" applyAlignment="1">
      <alignment/>
    </xf>
    <xf numFmtId="169" fontId="5" fillId="0" borderId="32" xfId="45" applyNumberFormat="1" applyFont="1" applyFill="1" applyBorder="1" applyAlignment="1">
      <alignment/>
    </xf>
    <xf numFmtId="167" fontId="5" fillId="0" borderId="24" xfId="45" applyFont="1" applyFill="1" applyBorder="1" applyAlignment="1">
      <alignment/>
    </xf>
    <xf numFmtId="169" fontId="5" fillId="0" borderId="20" xfId="45" applyNumberFormat="1" applyFont="1" applyFill="1" applyBorder="1" applyAlignment="1">
      <alignment/>
    </xf>
    <xf numFmtId="169" fontId="5" fillId="0" borderId="33" xfId="45" applyNumberFormat="1" applyFont="1" applyFill="1" applyBorder="1" applyAlignment="1">
      <alignment/>
    </xf>
    <xf numFmtId="176" fontId="5" fillId="0" borderId="25" xfId="45" applyNumberFormat="1" applyFont="1" applyFill="1" applyBorder="1" applyAlignment="1">
      <alignment/>
    </xf>
    <xf numFmtId="169" fontId="5" fillId="0" borderId="20" xfId="45" applyNumberFormat="1" applyFont="1" applyFill="1" applyBorder="1" applyAlignment="1">
      <alignment horizontal="right"/>
    </xf>
    <xf numFmtId="168" fontId="5" fillId="0" borderId="41" xfId="45" applyNumberFormat="1" applyFont="1" applyFill="1" applyBorder="1" applyAlignment="1">
      <alignment/>
    </xf>
    <xf numFmtId="167" fontId="5" fillId="0" borderId="42" xfId="45" applyFont="1" applyFill="1" applyBorder="1" applyAlignment="1">
      <alignment/>
    </xf>
    <xf numFmtId="167" fontId="5" fillId="0" borderId="41" xfId="45" applyFont="1" applyFill="1" applyBorder="1" applyAlignment="1">
      <alignment/>
    </xf>
    <xf numFmtId="169" fontId="5" fillId="0" borderId="33" xfId="45" applyNumberFormat="1" applyFont="1" applyFill="1" applyBorder="1" applyAlignment="1">
      <alignment horizontal="right"/>
    </xf>
    <xf numFmtId="168" fontId="4" fillId="0" borderId="34" xfId="45" applyNumberFormat="1" applyFont="1" applyFill="1" applyBorder="1" applyAlignment="1">
      <alignment/>
    </xf>
    <xf numFmtId="167" fontId="4" fillId="0" borderId="34" xfId="45" applyFont="1" applyFill="1" applyBorder="1" applyAlignment="1">
      <alignment/>
    </xf>
    <xf numFmtId="167" fontId="4" fillId="0" borderId="35" xfId="45" applyFont="1" applyFill="1" applyBorder="1" applyAlignment="1">
      <alignment/>
    </xf>
    <xf numFmtId="169" fontId="4" fillId="0" borderId="36" xfId="45" applyNumberFormat="1" applyFont="1" applyFill="1" applyBorder="1" applyAlignment="1">
      <alignment/>
    </xf>
    <xf numFmtId="169" fontId="4" fillId="0" borderId="45" xfId="45" applyNumberFormat="1" applyFont="1" applyFill="1" applyBorder="1" applyAlignment="1">
      <alignment/>
    </xf>
    <xf numFmtId="167" fontId="4" fillId="0" borderId="38" xfId="45" applyFont="1" applyFill="1" applyBorder="1" applyAlignment="1">
      <alignment/>
    </xf>
    <xf numFmtId="169" fontId="4" fillId="0" borderId="45" xfId="45" applyNumberFormat="1" applyFont="1" applyFill="1" applyBorder="1" applyAlignment="1">
      <alignment horizontal="right"/>
    </xf>
    <xf numFmtId="168" fontId="4" fillId="0" borderId="0" xfId="45" applyNumberFormat="1" applyFont="1" applyFill="1" applyBorder="1" applyAlignment="1">
      <alignment/>
    </xf>
    <xf numFmtId="167" fontId="4" fillId="0" borderId="0" xfId="45" applyFont="1" applyFill="1" applyBorder="1" applyAlignment="1">
      <alignment/>
    </xf>
    <xf numFmtId="169" fontId="4" fillId="0" borderId="0" xfId="45" applyNumberFormat="1" applyFont="1" applyFill="1" applyBorder="1" applyAlignment="1">
      <alignment/>
    </xf>
    <xf numFmtId="169" fontId="5" fillId="0" borderId="0" xfId="45" applyNumberFormat="1" applyFont="1" applyFill="1" applyBorder="1" applyAlignment="1">
      <alignment/>
    </xf>
    <xf numFmtId="167" fontId="5" fillId="0" borderId="0" xfId="45" applyFont="1" applyFill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7" fontId="5" fillId="0" borderId="44" xfId="45" applyFont="1" applyFill="1" applyBorder="1" applyAlignment="1">
      <alignment/>
    </xf>
    <xf numFmtId="168" fontId="5" fillId="0" borderId="44" xfId="45" applyNumberFormat="1" applyFont="1" applyFill="1" applyBorder="1" applyAlignment="1">
      <alignment/>
    </xf>
    <xf numFmtId="168" fontId="4" fillId="0" borderId="46" xfId="45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/>
    </xf>
    <xf numFmtId="2" fontId="5" fillId="0" borderId="55" xfId="0" applyNumberFormat="1" applyFont="1" applyFill="1" applyBorder="1" applyAlignment="1">
      <alignment/>
    </xf>
    <xf numFmtId="167" fontId="4" fillId="0" borderId="56" xfId="45" applyFont="1" applyFill="1" applyBorder="1" applyAlignment="1">
      <alignment/>
    </xf>
    <xf numFmtId="168" fontId="3" fillId="0" borderId="57" xfId="44" applyNumberFormat="1" applyFont="1" applyBorder="1" applyAlignment="1">
      <alignment vertical="center"/>
    </xf>
    <xf numFmtId="168" fontId="3" fillId="0" borderId="57" xfId="42" applyNumberFormat="1" applyFont="1" applyBorder="1" applyAlignment="1">
      <alignment vertical="center"/>
    </xf>
    <xf numFmtId="168" fontId="4" fillId="0" borderId="36" xfId="45" applyNumberFormat="1" applyFont="1" applyFill="1" applyBorder="1" applyAlignment="1">
      <alignment/>
    </xf>
    <xf numFmtId="0" fontId="4" fillId="0" borderId="0" xfId="59" applyFont="1" applyFill="1" applyAlignment="1">
      <alignment horizontal="center"/>
      <protection/>
    </xf>
    <xf numFmtId="0" fontId="4" fillId="0" borderId="36" xfId="59" applyFont="1" applyFill="1" applyBorder="1">
      <alignment/>
      <protection/>
    </xf>
    <xf numFmtId="0" fontId="5" fillId="0" borderId="37" xfId="59" applyFont="1" applyFill="1" applyBorder="1">
      <alignment/>
      <protection/>
    </xf>
    <xf numFmtId="0" fontId="4" fillId="0" borderId="39" xfId="59" applyFont="1" applyFill="1" applyBorder="1" applyAlignment="1">
      <alignment horizontal="center"/>
      <protection/>
    </xf>
    <xf numFmtId="0" fontId="4" fillId="0" borderId="11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3" xfId="59" applyFont="1" applyFill="1" applyBorder="1" applyAlignment="1">
      <alignment horizontal="center"/>
      <protection/>
    </xf>
    <xf numFmtId="0" fontId="4" fillId="0" borderId="40" xfId="59" applyFont="1" applyFill="1" applyBorder="1" applyAlignment="1">
      <alignment horizontal="center"/>
      <protection/>
    </xf>
    <xf numFmtId="0" fontId="4" fillId="0" borderId="15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center"/>
      <protection/>
    </xf>
    <xf numFmtId="0" fontId="4" fillId="0" borderId="17" xfId="59" applyFont="1" applyFill="1" applyBorder="1" applyAlignment="1">
      <alignment horizontal="center"/>
      <protection/>
    </xf>
    <xf numFmtId="0" fontId="5" fillId="0" borderId="18" xfId="59" applyFont="1" applyFill="1" applyBorder="1" applyAlignment="1">
      <alignment horizontal="center"/>
      <protection/>
    </xf>
    <xf numFmtId="0" fontId="5" fillId="0" borderId="50" xfId="59" applyFont="1" applyFill="1" applyBorder="1">
      <alignment/>
      <protection/>
    </xf>
    <xf numFmtId="2" fontId="5" fillId="0" borderId="19" xfId="59" applyNumberFormat="1" applyFont="1" applyFill="1" applyBorder="1" applyAlignment="1">
      <alignment/>
      <protection/>
    </xf>
    <xf numFmtId="169" fontId="5" fillId="0" borderId="0" xfId="59" applyNumberFormat="1" applyFont="1" applyFill="1">
      <alignment/>
      <protection/>
    </xf>
    <xf numFmtId="2" fontId="5" fillId="0" borderId="20" xfId="59" applyNumberFormat="1" applyFont="1" applyFill="1" applyBorder="1" applyAlignment="1">
      <alignment/>
      <protection/>
    </xf>
    <xf numFmtId="0" fontId="5" fillId="0" borderId="51" xfId="59" applyFont="1" applyFill="1" applyBorder="1">
      <alignment/>
      <protection/>
    </xf>
    <xf numFmtId="0" fontId="5" fillId="0" borderId="12" xfId="59" applyFont="1" applyFill="1" applyBorder="1">
      <alignment/>
      <protection/>
    </xf>
    <xf numFmtId="2" fontId="5" fillId="0" borderId="43" xfId="59" applyNumberFormat="1" applyFont="1" applyFill="1" applyBorder="1" applyAlignment="1">
      <alignment/>
      <protection/>
    </xf>
    <xf numFmtId="2" fontId="5" fillId="0" borderId="32" xfId="59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>
      <alignment/>
      <protection/>
    </xf>
    <xf numFmtId="167" fontId="5" fillId="0" borderId="0" xfId="59" applyNumberFormat="1" applyFont="1" applyFill="1">
      <alignment/>
      <protection/>
    </xf>
    <xf numFmtId="168" fontId="5" fillId="0" borderId="0" xfId="59" applyNumberFormat="1" applyFont="1" applyFill="1">
      <alignment/>
      <protection/>
    </xf>
    <xf numFmtId="0" fontId="4" fillId="0" borderId="47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>
      <alignment/>
      <protection/>
    </xf>
    <xf numFmtId="2" fontId="5" fillId="0" borderId="48" xfId="59" applyNumberFormat="1" applyFont="1" applyFill="1" applyBorder="1" applyAlignment="1">
      <alignment/>
      <protection/>
    </xf>
    <xf numFmtId="2" fontId="5" fillId="0" borderId="49" xfId="59" applyNumberFormat="1" applyFont="1" applyFill="1" applyBorder="1" applyAlignment="1">
      <alignment/>
      <protection/>
    </xf>
    <xf numFmtId="167" fontId="5" fillId="0" borderId="25" xfId="45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7" fontId="4" fillId="0" borderId="36" xfId="0" applyNumberFormat="1" applyFont="1" applyFill="1" applyBorder="1" applyAlignment="1" quotePrefix="1">
      <alignment horizontal="center"/>
    </xf>
    <xf numFmtId="17" fontId="4" fillId="0" borderId="6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7" fontId="4" fillId="0" borderId="37" xfId="0" applyNumberFormat="1" applyFont="1" applyFill="1" applyBorder="1" applyAlignment="1" quotePrefix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36" xfId="59" applyFont="1" applyFill="1" applyBorder="1" applyAlignment="1">
      <alignment horizontal="center"/>
      <protection/>
    </xf>
    <xf numFmtId="0" fontId="4" fillId="0" borderId="60" xfId="59" applyFont="1" applyFill="1" applyBorder="1" applyAlignment="1">
      <alignment horizontal="center"/>
      <protection/>
    </xf>
    <xf numFmtId="17" fontId="4" fillId="0" borderId="36" xfId="59" applyNumberFormat="1" applyFont="1" applyFill="1" applyBorder="1" applyAlignment="1" quotePrefix="1">
      <alignment horizontal="center"/>
      <protection/>
    </xf>
    <xf numFmtId="17" fontId="4" fillId="0" borderId="60" xfId="59" applyNumberFormat="1" applyFont="1" applyFill="1" applyBorder="1" applyAlignment="1" quotePrefix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7" fillId="0" borderId="61" xfId="59" applyFont="1" applyFill="1" applyBorder="1" applyAlignment="1">
      <alignment horizontal="center" vertical="center"/>
      <protection/>
    </xf>
    <xf numFmtId="0" fontId="7" fillId="0" borderId="62" xfId="59" applyFont="1" applyFill="1" applyBorder="1" applyAlignment="1">
      <alignment horizontal="center" vertical="center"/>
      <protection/>
    </xf>
    <xf numFmtId="0" fontId="7" fillId="0" borderId="63" xfId="59" applyFont="1" applyFill="1" applyBorder="1" applyAlignment="1">
      <alignment horizontal="center" vertical="center"/>
      <protection/>
    </xf>
    <xf numFmtId="0" fontId="7" fillId="0" borderId="64" xfId="59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4" fillId="0" borderId="36" xfId="59" applyFont="1" applyFill="1" applyBorder="1" applyAlignment="1">
      <alignment horizontal="center" vertical="center"/>
      <protection/>
    </xf>
    <xf numFmtId="0" fontId="4" fillId="0" borderId="37" xfId="59" applyFont="1" applyFill="1" applyBorder="1" applyAlignment="1">
      <alignment horizontal="center" vertical="center"/>
      <protection/>
    </xf>
    <xf numFmtId="0" fontId="4" fillId="0" borderId="60" xfId="59" applyFont="1" applyFill="1" applyBorder="1" applyAlignment="1">
      <alignment horizontal="center" vertical="center"/>
      <protection/>
    </xf>
    <xf numFmtId="17" fontId="4" fillId="0" borderId="37" xfId="59" applyNumberFormat="1" applyFont="1" applyFill="1" applyBorder="1" applyAlignment="1" quotePrefix="1">
      <alignment horizontal="center"/>
      <protection/>
    </xf>
    <xf numFmtId="0" fontId="4" fillId="0" borderId="37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rivate Fund Char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8975"/>
          <c:h val="0.85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11</c:v>
                </c:pt>
                <c:pt idx="1">
                  <c:v>Jan 12</c:v>
                </c:pt>
                <c:pt idx="2">
                  <c:v>Feb 12</c:v>
                </c:pt>
                <c:pt idx="3">
                  <c:v>Mar 12</c:v>
                </c:pt>
                <c:pt idx="4">
                  <c:v>Apr 12</c:v>
                </c:pt>
                <c:pt idx="5">
                  <c:v>May 12</c:v>
                </c:pt>
                <c:pt idx="6">
                  <c:v>Jun 12</c:v>
                </c:pt>
                <c:pt idx="7">
                  <c:v>Jul 12</c:v>
                </c:pt>
                <c:pt idx="8">
                  <c:v>Aug 12</c:v>
                </c:pt>
                <c:pt idx="9">
                  <c:v>Sep 12</c:v>
                </c:pt>
                <c:pt idx="10">
                  <c:v>Oct 12</c:v>
                </c:pt>
                <c:pt idx="11">
                  <c:v>Nov 12</c:v>
                </c:pt>
                <c:pt idx="12">
                  <c:v>Dec 12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1687</c:v>
                </c:pt>
                <c:pt idx="1">
                  <c:v>1668</c:v>
                </c:pt>
                <c:pt idx="2">
                  <c:v>1667</c:v>
                </c:pt>
                <c:pt idx="3">
                  <c:v>1699</c:v>
                </c:pt>
                <c:pt idx="4">
                  <c:v>1694</c:v>
                </c:pt>
                <c:pt idx="5">
                  <c:v>1721</c:v>
                </c:pt>
                <c:pt idx="6">
                  <c:v>1765</c:v>
                </c:pt>
                <c:pt idx="7">
                  <c:v>1794</c:v>
                </c:pt>
                <c:pt idx="8">
                  <c:v>1807</c:v>
                </c:pt>
                <c:pt idx="9">
                  <c:v>1860</c:v>
                </c:pt>
                <c:pt idx="10">
                  <c:v>1889</c:v>
                </c:pt>
                <c:pt idx="11">
                  <c:v>1951</c:v>
                </c:pt>
                <c:pt idx="12">
                  <c:v>1991</c:v>
                </c:pt>
              </c:numCache>
            </c:numRef>
          </c:val>
        </c:ser>
        <c:gapWidth val="80"/>
        <c:axId val="18105901"/>
        <c:axId val="28735382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11</c:v>
                </c:pt>
                <c:pt idx="1">
                  <c:v>Jan 12</c:v>
                </c:pt>
                <c:pt idx="2">
                  <c:v>Feb 12</c:v>
                </c:pt>
                <c:pt idx="3">
                  <c:v>Mar 12</c:v>
                </c:pt>
                <c:pt idx="4">
                  <c:v>Apr 12</c:v>
                </c:pt>
                <c:pt idx="5">
                  <c:v>May 12</c:v>
                </c:pt>
                <c:pt idx="6">
                  <c:v>Jun 12</c:v>
                </c:pt>
                <c:pt idx="7">
                  <c:v>Jul 12</c:v>
                </c:pt>
                <c:pt idx="8">
                  <c:v>Aug 12</c:v>
                </c:pt>
                <c:pt idx="9">
                  <c:v>Sep 12</c:v>
                </c:pt>
                <c:pt idx="10">
                  <c:v>Oct 12</c:v>
                </c:pt>
                <c:pt idx="11">
                  <c:v>Nov 12</c:v>
                </c:pt>
                <c:pt idx="12">
                  <c:v>Dec 12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316516.4456450005</c:v>
                </c:pt>
                <c:pt idx="1">
                  <c:v>349694.3702939986</c:v>
                </c:pt>
                <c:pt idx="2">
                  <c:v>362124.4232558474</c:v>
                </c:pt>
                <c:pt idx="3">
                  <c:v>381748.0887421565</c:v>
                </c:pt>
                <c:pt idx="4">
                  <c:v>387613.48542621237</c:v>
                </c:pt>
                <c:pt idx="5">
                  <c:v>386730.1324931448</c:v>
                </c:pt>
                <c:pt idx="6">
                  <c:v>393858.6043067543</c:v>
                </c:pt>
                <c:pt idx="7">
                  <c:v>428784.77039057517</c:v>
                </c:pt>
                <c:pt idx="8">
                  <c:v>300793.1053700661</c:v>
                </c:pt>
                <c:pt idx="9">
                  <c:v>293592.67323237954</c:v>
                </c:pt>
                <c:pt idx="10">
                  <c:v>295996.3732298489</c:v>
                </c:pt>
                <c:pt idx="11">
                  <c:v>316246.1523832601</c:v>
                </c:pt>
                <c:pt idx="12">
                  <c:v>322111.28021188</c:v>
                </c:pt>
              </c:numCache>
            </c:numRef>
          </c:val>
          <c:smooth val="0"/>
        </c:ser>
        <c:axId val="57291847"/>
        <c:axId val="45864576"/>
      </c:lineChart>
      <c:cat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autoZero"/>
        <c:auto val="0"/>
        <c:lblOffset val="100"/>
        <c:tickLblSkip val="1"/>
        <c:noMultiLvlLbl val="0"/>
      </c:catAx>
      <c:valAx>
        <c:axId val="28735382"/>
        <c:scaling>
          <c:orientation val="minMax"/>
          <c:max val="2100"/>
          <c:min val="9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At val="1"/>
        <c:crossBetween val="between"/>
        <c:dispUnits/>
        <c:majorUnit val="300"/>
        <c:minorUnit val="100"/>
      </c:valAx>
      <c:catAx>
        <c:axId val="57291847"/>
        <c:scaling>
          <c:orientation val="minMax"/>
        </c:scaling>
        <c:axPos val="b"/>
        <c:delete val="1"/>
        <c:majorTickMark val="out"/>
        <c:minorTickMark val="none"/>
        <c:tickLblPos val="nextTo"/>
        <c:crossAx val="45864576"/>
        <c:crossesAt val="70000"/>
        <c:auto val="0"/>
        <c:lblOffset val="100"/>
        <c:tickLblSkip val="1"/>
        <c:noMultiLvlLbl val="0"/>
      </c:catAx>
      <c:valAx>
        <c:axId val="45864576"/>
        <c:scaling>
          <c:orientation val="minMax"/>
          <c:max val="440000"/>
          <c:min val="50000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max"/>
        <c:crossBetween val="between"/>
        <c:dispUnits/>
        <c:maj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005"/>
          <c:w val="0.269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0.06375</cdr:y>
    </cdr:from>
    <cdr:to>
      <cdr:x>1</cdr:x>
      <cdr:y>0.117</cdr:y>
    </cdr:to>
    <cdr:sp>
      <cdr:nvSpPr>
        <cdr:cNvPr id="1" name="TextBox 2"/>
        <cdr:cNvSpPr txBox="1">
          <a:spLocks noChangeArrowheads="1"/>
        </cdr:cNvSpPr>
      </cdr:nvSpPr>
      <cdr:spPr>
        <a:xfrm>
          <a:off x="8420100" y="361950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0.00075</cdr:x>
      <cdr:y>0.074</cdr:y>
    </cdr:from>
    <cdr:to>
      <cdr:x>0.092</cdr:x>
      <cdr:y>0.1275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41910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832256400" y="83225640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0">
      <selection activeCell="F31" sqref="F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23.25">
      <c r="A2" s="182" t="s">
        <v>44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58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9" t="s">
        <v>43</v>
      </c>
      <c r="D5" s="189"/>
      <c r="E5" s="181"/>
      <c r="F5" s="189" t="s">
        <v>42</v>
      </c>
      <c r="G5" s="189"/>
      <c r="H5" s="181"/>
      <c r="I5" s="178" t="s">
        <v>1</v>
      </c>
      <c r="J5" s="179"/>
      <c r="L5" s="180" t="s">
        <v>35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5" ht="21">
      <c r="A8" s="11">
        <v>1</v>
      </c>
      <c r="B8" s="12" t="s">
        <v>10</v>
      </c>
      <c r="C8" s="35">
        <v>483</v>
      </c>
      <c r="D8" s="36">
        <v>76960.63121580001</v>
      </c>
      <c r="E8" s="22">
        <f aca="true" t="shared" si="0" ref="E8:E30">(D8*$A$58)/$D$31</f>
        <v>24.31489177725626</v>
      </c>
      <c r="F8" s="37">
        <v>492</v>
      </c>
      <c r="G8" s="38">
        <v>76522.47317186</v>
      </c>
      <c r="H8" s="13">
        <v>24.450910743196058</v>
      </c>
      <c r="I8" s="39">
        <f aca="true" t="shared" si="1" ref="I8:I30">(D8-G8)</f>
        <v>438.15804394001316</v>
      </c>
      <c r="J8" s="40">
        <f aca="true" t="shared" si="2" ref="J8:J31">IF(G8&lt;&gt;0,(D8-G8)/G8*100,0)</f>
        <v>0.5725874057363051</v>
      </c>
      <c r="K8" s="17"/>
      <c r="L8" s="53">
        <v>63527.07958411</v>
      </c>
      <c r="M8" s="13">
        <v>22.916676037232097</v>
      </c>
      <c r="N8" s="39">
        <f aca="true" t="shared" si="3" ref="N8:N31">D8-L8</f>
        <v>13433.55163169001</v>
      </c>
      <c r="O8" s="57">
        <f>IF(AND(L8=0,N8=0),"",IF(L8=0,"new",(N8*100)/L8))</f>
        <v>21.146181627795368</v>
      </c>
    </row>
    <row r="9" spans="1:15" ht="21">
      <c r="A9" s="11">
        <v>2</v>
      </c>
      <c r="B9" s="12" t="s">
        <v>11</v>
      </c>
      <c r="C9" s="41">
        <v>338</v>
      </c>
      <c r="D9" s="42">
        <v>36814.50135476</v>
      </c>
      <c r="E9" s="23">
        <f t="shared" si="0"/>
        <v>11.631149616803963</v>
      </c>
      <c r="F9" s="41">
        <v>342</v>
      </c>
      <c r="G9" s="43">
        <v>36643.48749635</v>
      </c>
      <c r="H9" s="14">
        <v>11.708542666680994</v>
      </c>
      <c r="I9" s="39">
        <f t="shared" si="1"/>
        <v>171.01385841000592</v>
      </c>
      <c r="J9" s="44">
        <f t="shared" si="2"/>
        <v>0.46669645848267133</v>
      </c>
      <c r="K9" s="17"/>
      <c r="L9" s="54">
        <v>42027.45954294</v>
      </c>
      <c r="M9" s="14">
        <v>15.160931075672204</v>
      </c>
      <c r="N9" s="39">
        <f t="shared" si="3"/>
        <v>-5212.958188179997</v>
      </c>
      <c r="O9" s="46">
        <f>IF(AND(L9=0,N9=0),"",IF(L9=0,"new",(N9*100)/L9))</f>
        <v>-12.403695690561191</v>
      </c>
    </row>
    <row r="10" spans="1:15" ht="21">
      <c r="A10" s="11">
        <v>3</v>
      </c>
      <c r="B10" s="12" t="s">
        <v>12</v>
      </c>
      <c r="C10" s="41">
        <v>88</v>
      </c>
      <c r="D10" s="42">
        <v>24535.491235370006</v>
      </c>
      <c r="E10" s="23">
        <f t="shared" si="0"/>
        <v>7.7517271449738825</v>
      </c>
      <c r="F10" s="41">
        <v>93</v>
      </c>
      <c r="G10" s="43">
        <v>24651.162622529995</v>
      </c>
      <c r="H10" s="14">
        <v>7.8766844825546185</v>
      </c>
      <c r="I10" s="39">
        <f t="shared" si="1"/>
        <v>-115.67138715998954</v>
      </c>
      <c r="J10" s="45">
        <f t="shared" si="2"/>
        <v>-0.469232988850073</v>
      </c>
      <c r="K10" s="17"/>
      <c r="L10" s="54">
        <v>29736.48972135</v>
      </c>
      <c r="M10" s="14">
        <v>10.727102613404469</v>
      </c>
      <c r="N10" s="39">
        <f t="shared" si="3"/>
        <v>-5200.998485979995</v>
      </c>
      <c r="O10" s="46">
        <f>IF(AND(L10=0,N10=0),"",IF(L10=0,"new",(N10*100)/L10))</f>
        <v>-17.490290665497813</v>
      </c>
    </row>
    <row r="11" spans="1:15" ht="21">
      <c r="A11" s="11">
        <v>4</v>
      </c>
      <c r="B11" s="12" t="s">
        <v>13</v>
      </c>
      <c r="C11" s="41">
        <v>28</v>
      </c>
      <c r="D11" s="42">
        <v>27334.71205846</v>
      </c>
      <c r="E11" s="23">
        <f t="shared" si="0"/>
        <v>8.636111151430708</v>
      </c>
      <c r="F11" s="41">
        <v>26</v>
      </c>
      <c r="G11" s="43">
        <v>26873.961865780002</v>
      </c>
      <c r="H11" s="14">
        <v>8.58692637155744</v>
      </c>
      <c r="I11" s="39">
        <f t="shared" si="1"/>
        <v>460.7501926799996</v>
      </c>
      <c r="J11" s="46">
        <f t="shared" si="2"/>
        <v>1.7144855491764932</v>
      </c>
      <c r="K11" s="17"/>
      <c r="L11" s="54">
        <v>25854.80974</v>
      </c>
      <c r="M11" s="14">
        <v>9.326830427194018</v>
      </c>
      <c r="N11" s="39">
        <f t="shared" si="3"/>
        <v>1479.902318460001</v>
      </c>
      <c r="O11" s="46">
        <f aca="true" t="shared" si="4" ref="O11:O31">IF(AND(L11=0,N11=0),"",IF(L11=0,"new",(N11*100)/L11))</f>
        <v>5.7238956052747225</v>
      </c>
    </row>
    <row r="12" spans="1:15" ht="21">
      <c r="A12" s="11">
        <v>5</v>
      </c>
      <c r="B12" s="12" t="s">
        <v>14</v>
      </c>
      <c r="C12" s="41">
        <v>13</v>
      </c>
      <c r="D12" s="42">
        <v>31601.77263445</v>
      </c>
      <c r="E12" s="23">
        <f t="shared" si="0"/>
        <v>9.984243494852718</v>
      </c>
      <c r="F12" s="41">
        <v>13</v>
      </c>
      <c r="G12" s="43">
        <v>30599.77850043</v>
      </c>
      <c r="H12" s="14">
        <v>9.777421218407774</v>
      </c>
      <c r="I12" s="39">
        <f t="shared" si="1"/>
        <v>1001.9941340200021</v>
      </c>
      <c r="J12" s="46">
        <f t="shared" si="2"/>
        <v>3.274514336781627</v>
      </c>
      <c r="K12" s="17"/>
      <c r="L12" s="54">
        <v>24000.70168888</v>
      </c>
      <c r="M12" s="14">
        <v>8.657981901121227</v>
      </c>
      <c r="N12" s="39">
        <f t="shared" si="3"/>
        <v>7601.070945570002</v>
      </c>
      <c r="O12" s="46">
        <f t="shared" si="4"/>
        <v>31.670202996988746</v>
      </c>
    </row>
    <row r="13" spans="1:15" ht="21">
      <c r="A13" s="11">
        <v>6</v>
      </c>
      <c r="B13" s="12" t="s">
        <v>15</v>
      </c>
      <c r="C13" s="41">
        <v>23</v>
      </c>
      <c r="D13" s="42">
        <v>25678.57249136</v>
      </c>
      <c r="E13" s="23">
        <f t="shared" si="0"/>
        <v>8.112871493622373</v>
      </c>
      <c r="F13" s="41">
        <v>23</v>
      </c>
      <c r="G13" s="43">
        <v>26337.409728450002</v>
      </c>
      <c r="H13" s="14">
        <v>8.415484076567017</v>
      </c>
      <c r="I13" s="39">
        <f t="shared" si="1"/>
        <v>-658.8372370900033</v>
      </c>
      <c r="J13" s="44">
        <f t="shared" si="2"/>
        <v>-2.5015263227587603</v>
      </c>
      <c r="K13" s="17"/>
      <c r="L13" s="54">
        <v>19141.79422374</v>
      </c>
      <c r="M13" s="14">
        <v>6.905185943830694</v>
      </c>
      <c r="N13" s="39">
        <f t="shared" si="3"/>
        <v>6536.77826762</v>
      </c>
      <c r="O13" s="46">
        <f t="shared" si="4"/>
        <v>34.14924531741633</v>
      </c>
    </row>
    <row r="14" spans="1:15" ht="21">
      <c r="A14" s="11">
        <v>7</v>
      </c>
      <c r="B14" s="15" t="s">
        <v>39</v>
      </c>
      <c r="C14" s="41">
        <v>45</v>
      </c>
      <c r="D14" s="42">
        <v>20766.655729349997</v>
      </c>
      <c r="E14" s="23">
        <f t="shared" si="0"/>
        <v>6.561003706152295</v>
      </c>
      <c r="F14" s="41">
        <v>46</v>
      </c>
      <c r="G14" s="43">
        <v>19952.70235339</v>
      </c>
      <c r="H14" s="14">
        <v>6.375404820393347</v>
      </c>
      <c r="I14" s="39">
        <f t="shared" si="1"/>
        <v>813.9533759599981</v>
      </c>
      <c r="J14" s="46">
        <f t="shared" si="2"/>
        <v>4.0794142143944025</v>
      </c>
      <c r="K14" s="17"/>
      <c r="L14" s="54">
        <v>18330.51957745</v>
      </c>
      <c r="M14" s="14">
        <v>6.612527783437337</v>
      </c>
      <c r="N14" s="39">
        <f t="shared" si="3"/>
        <v>2436.1361518999984</v>
      </c>
      <c r="O14" s="46">
        <f t="shared" si="4"/>
        <v>13.290055099675985</v>
      </c>
    </row>
    <row r="15" spans="1:15" ht="21">
      <c r="A15" s="11">
        <v>8</v>
      </c>
      <c r="B15" s="15" t="s">
        <v>17</v>
      </c>
      <c r="C15" s="41">
        <v>85</v>
      </c>
      <c r="D15" s="42">
        <v>34210.637577509995</v>
      </c>
      <c r="E15" s="23">
        <f t="shared" si="0"/>
        <v>10.808486588365165</v>
      </c>
      <c r="F15" s="41">
        <v>85</v>
      </c>
      <c r="G15" s="43">
        <v>33132.635514810005</v>
      </c>
      <c r="H15" s="14">
        <v>10.586734590242935</v>
      </c>
      <c r="I15" s="39">
        <f t="shared" si="1"/>
        <v>1078.0020626999903</v>
      </c>
      <c r="J15" s="44">
        <f t="shared" si="2"/>
        <v>3.253595875939699</v>
      </c>
      <c r="K15" s="17"/>
      <c r="L15" s="54">
        <v>10522.17875473</v>
      </c>
      <c r="M15" s="14">
        <v>3.7957570740951896</v>
      </c>
      <c r="N15" s="39">
        <f t="shared" si="3"/>
        <v>23688.458822779998</v>
      </c>
      <c r="O15" s="46">
        <f t="shared" si="4"/>
        <v>225.1288385699721</v>
      </c>
    </row>
    <row r="16" spans="1:15" ht="21">
      <c r="A16" s="11">
        <v>9</v>
      </c>
      <c r="B16" s="12" t="s">
        <v>16</v>
      </c>
      <c r="C16" s="41">
        <v>25</v>
      </c>
      <c r="D16" s="63">
        <v>9088.44179665</v>
      </c>
      <c r="E16" s="23">
        <f t="shared" si="0"/>
        <v>2.8713963908350735</v>
      </c>
      <c r="F16" s="41">
        <v>26</v>
      </c>
      <c r="G16" s="43">
        <v>9027.21650204</v>
      </c>
      <c r="H16" s="14">
        <v>2.8844293160150296</v>
      </c>
      <c r="I16" s="39">
        <f t="shared" si="1"/>
        <v>61.225294609999764</v>
      </c>
      <c r="J16" s="45">
        <f t="shared" si="2"/>
        <v>0.6782300457307506</v>
      </c>
      <c r="K16" s="17"/>
      <c r="L16" s="54">
        <v>8686.78682945</v>
      </c>
      <c r="M16" s="14">
        <v>3.1336601789072964</v>
      </c>
      <c r="N16" s="39">
        <f t="shared" si="3"/>
        <v>401.6549672000001</v>
      </c>
      <c r="O16" s="46">
        <f t="shared" si="4"/>
        <v>4.623746099516415</v>
      </c>
    </row>
    <row r="17" spans="1:15" ht="21">
      <c r="A17" s="11">
        <v>10</v>
      </c>
      <c r="B17" s="12" t="s">
        <v>18</v>
      </c>
      <c r="C17" s="41">
        <v>182</v>
      </c>
      <c r="D17" s="42">
        <v>7079.924354600001</v>
      </c>
      <c r="E17" s="23">
        <f t="shared" si="0"/>
        <v>2.236826696373535</v>
      </c>
      <c r="F17" s="41">
        <v>184</v>
      </c>
      <c r="G17" s="43">
        <v>7167.28179017</v>
      </c>
      <c r="H17" s="14">
        <v>2.290132036495985</v>
      </c>
      <c r="I17" s="39">
        <f t="shared" si="1"/>
        <v>-87.35743556999932</v>
      </c>
      <c r="J17" s="45">
        <f t="shared" si="2"/>
        <v>-1.2188363472720012</v>
      </c>
      <c r="K17" s="17"/>
      <c r="L17" s="54">
        <v>6625.00463675</v>
      </c>
      <c r="M17" s="14">
        <v>2.3898955531954864</v>
      </c>
      <c r="N17" s="39">
        <f t="shared" si="3"/>
        <v>454.9197178500008</v>
      </c>
      <c r="O17" s="46">
        <f t="shared" si="4"/>
        <v>6.866707916345984</v>
      </c>
    </row>
    <row r="18" spans="1:15" ht="21">
      <c r="A18" s="11">
        <v>11</v>
      </c>
      <c r="B18" s="12" t="s">
        <v>20</v>
      </c>
      <c r="C18" s="41">
        <v>80</v>
      </c>
      <c r="D18" s="42">
        <v>6948.471231519999</v>
      </c>
      <c r="E18" s="23">
        <f t="shared" si="0"/>
        <v>2.1952954821542785</v>
      </c>
      <c r="F18" s="41">
        <v>80</v>
      </c>
      <c r="G18" s="43">
        <v>6799.576844370001</v>
      </c>
      <c r="H18" s="14">
        <v>2.172640789324772</v>
      </c>
      <c r="I18" s="39">
        <f t="shared" si="1"/>
        <v>148.89438714999778</v>
      </c>
      <c r="J18" s="45">
        <f t="shared" si="2"/>
        <v>2.1897596064861187</v>
      </c>
      <c r="K18" s="17"/>
      <c r="L18" s="54">
        <v>6566.61638932</v>
      </c>
      <c r="M18" s="14">
        <v>2.368832652783648</v>
      </c>
      <c r="N18" s="39">
        <f t="shared" si="3"/>
        <v>381.85484219999853</v>
      </c>
      <c r="O18" s="46">
        <f t="shared" si="4"/>
        <v>5.815092881336124</v>
      </c>
    </row>
    <row r="19" spans="1:15" ht="21">
      <c r="A19" s="11">
        <v>12</v>
      </c>
      <c r="B19" s="12" t="s">
        <v>19</v>
      </c>
      <c r="C19" s="41">
        <v>1</v>
      </c>
      <c r="D19" s="42">
        <v>103.88272973000001</v>
      </c>
      <c r="E19" s="23">
        <f t="shared" si="0"/>
        <v>0.03282064207384444</v>
      </c>
      <c r="F19" s="41">
        <v>0</v>
      </c>
      <c r="G19" s="43">
        <v>0</v>
      </c>
      <c r="H19" s="14">
        <v>0</v>
      </c>
      <c r="I19" s="39">
        <f t="shared" si="1"/>
        <v>103.88272973000001</v>
      </c>
      <c r="J19" s="46">
        <f t="shared" si="2"/>
        <v>0</v>
      </c>
      <c r="K19" s="17"/>
      <c r="L19" s="54">
        <v>5252.07525467</v>
      </c>
      <c r="M19" s="14">
        <v>1.8946267941544297</v>
      </c>
      <c r="N19" s="39">
        <f t="shared" si="3"/>
        <v>-5148.192524939999</v>
      </c>
      <c r="O19" s="46">
        <f t="shared" si="4"/>
        <v>-98.02206319040019</v>
      </c>
    </row>
    <row r="20" spans="1:15" ht="21">
      <c r="A20" s="11">
        <v>13</v>
      </c>
      <c r="B20" s="12" t="s">
        <v>40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5188.84628662</v>
      </c>
      <c r="M20" s="14">
        <v>1.8718176584841544</v>
      </c>
      <c r="N20" s="39">
        <f t="shared" si="3"/>
        <v>-5188.84628662</v>
      </c>
      <c r="O20" s="46">
        <f t="shared" si="4"/>
        <v>-100</v>
      </c>
    </row>
    <row r="21" spans="1:15" ht="21">
      <c r="A21" s="11">
        <v>14</v>
      </c>
      <c r="B21" s="12" t="s">
        <v>21</v>
      </c>
      <c r="C21" s="41">
        <v>84</v>
      </c>
      <c r="D21" s="42">
        <v>5595.831468140001</v>
      </c>
      <c r="E21" s="23">
        <f t="shared" si="0"/>
        <v>1.7679433549611483</v>
      </c>
      <c r="F21" s="41">
        <v>86</v>
      </c>
      <c r="G21" s="43">
        <v>5555.38714747</v>
      </c>
      <c r="H21" s="14">
        <v>1.7750899788826815</v>
      </c>
      <c r="I21" s="39">
        <f t="shared" si="1"/>
        <v>40.44432067000071</v>
      </c>
      <c r="J21" s="44">
        <f t="shared" si="2"/>
        <v>0.7280198408569889</v>
      </c>
      <c r="K21" s="17"/>
      <c r="L21" s="54">
        <v>5119.77881796</v>
      </c>
      <c r="M21" s="14">
        <v>1.8469023497000117</v>
      </c>
      <c r="N21" s="39">
        <f t="shared" si="3"/>
        <v>476.05265018000046</v>
      </c>
      <c r="O21" s="46">
        <f t="shared" si="4"/>
        <v>9.298305007044931</v>
      </c>
    </row>
    <row r="22" spans="1:15" ht="21">
      <c r="A22" s="11">
        <v>15</v>
      </c>
      <c r="B22" s="12" t="s">
        <v>22</v>
      </c>
      <c r="C22" s="41">
        <v>2</v>
      </c>
      <c r="D22" s="42">
        <v>2694.85252047</v>
      </c>
      <c r="E22" s="23">
        <f t="shared" si="0"/>
        <v>0.8514099527998937</v>
      </c>
      <c r="F22" s="41">
        <v>2</v>
      </c>
      <c r="G22" s="43">
        <v>2707.00544544</v>
      </c>
      <c r="H22" s="14">
        <v>0.8649583028915884</v>
      </c>
      <c r="I22" s="39">
        <f t="shared" si="1"/>
        <v>-12.152924970000186</v>
      </c>
      <c r="J22" s="46">
        <f t="shared" si="2"/>
        <v>-0.44894349918918736</v>
      </c>
      <c r="K22" s="17"/>
      <c r="L22" s="54">
        <v>2544.39682513</v>
      </c>
      <c r="M22" s="14">
        <v>0.917862400308591</v>
      </c>
      <c r="N22" s="39">
        <f t="shared" si="3"/>
        <v>150.45569534000015</v>
      </c>
      <c r="O22" s="46">
        <f t="shared" si="4"/>
        <v>5.913216596326832</v>
      </c>
    </row>
    <row r="23" spans="1:15" ht="21">
      <c r="A23" s="11">
        <v>16</v>
      </c>
      <c r="B23" s="12" t="s">
        <v>33</v>
      </c>
      <c r="C23" s="41">
        <v>1</v>
      </c>
      <c r="D23" s="42">
        <v>6.77975938</v>
      </c>
      <c r="E23" s="23">
        <f t="shared" si="0"/>
        <v>0.002141992769501798</v>
      </c>
      <c r="F23" s="41">
        <v>1</v>
      </c>
      <c r="G23" s="43">
        <v>6.535819780000001</v>
      </c>
      <c r="H23" s="14">
        <v>0.00208836358066328</v>
      </c>
      <c r="I23" s="39">
        <f t="shared" si="1"/>
        <v>0.24393959999999915</v>
      </c>
      <c r="J23" s="44">
        <f t="shared" si="2"/>
        <v>3.732348935729056</v>
      </c>
      <c r="K23" s="17"/>
      <c r="L23" s="54">
        <v>1675.04448298</v>
      </c>
      <c r="M23" s="14">
        <v>0.6042533674727144</v>
      </c>
      <c r="N23" s="39">
        <f t="shared" si="3"/>
        <v>-1668.2647236</v>
      </c>
      <c r="O23" s="46">
        <f t="shared" si="4"/>
        <v>-99.5952489949438</v>
      </c>
    </row>
    <row r="24" spans="1:15" ht="21">
      <c r="A24" s="11">
        <v>17</v>
      </c>
      <c r="B24" s="12" t="s">
        <v>32</v>
      </c>
      <c r="C24" s="41">
        <v>29</v>
      </c>
      <c r="D24" s="42">
        <v>5675.94053362</v>
      </c>
      <c r="E24" s="23">
        <f t="shared" si="0"/>
        <v>1.7932529610123449</v>
      </c>
      <c r="F24" s="41">
        <v>30</v>
      </c>
      <c r="G24" s="43">
        <v>5604.78006286</v>
      </c>
      <c r="H24" s="14">
        <v>1.790872293743765</v>
      </c>
      <c r="I24" s="39">
        <f t="shared" si="1"/>
        <v>71.16047075999995</v>
      </c>
      <c r="J24" s="45">
        <f t="shared" si="2"/>
        <v>1.2696389503585317</v>
      </c>
      <c r="K24" s="17"/>
      <c r="L24" s="54">
        <v>1519.8222555</v>
      </c>
      <c r="M24" s="14">
        <v>0.5482587030835385</v>
      </c>
      <c r="N24" s="39">
        <f t="shared" si="3"/>
        <v>4156.11827812</v>
      </c>
      <c r="O24" s="46">
        <f t="shared" si="4"/>
        <v>273.46081182057014</v>
      </c>
    </row>
    <row r="25" spans="1:15" ht="21">
      <c r="A25" s="11">
        <v>18</v>
      </c>
      <c r="B25" s="12" t="s">
        <v>23</v>
      </c>
      <c r="C25" s="41">
        <v>22</v>
      </c>
      <c r="D25" s="42">
        <v>217.52650541999998</v>
      </c>
      <c r="E25" s="23">
        <f t="shared" si="0"/>
        <v>0.06872518266048458</v>
      </c>
      <c r="F25" s="41">
        <v>22</v>
      </c>
      <c r="G25" s="43">
        <v>214.90715581000003</v>
      </c>
      <c r="H25" s="14">
        <v>0.06866839853676825</v>
      </c>
      <c r="I25" s="39">
        <f t="shared" si="1"/>
        <v>2.6193496099999436</v>
      </c>
      <c r="J25" s="46">
        <f t="shared" si="2"/>
        <v>1.218828475081452</v>
      </c>
      <c r="K25" s="17"/>
      <c r="L25" s="54">
        <v>233.15554205</v>
      </c>
      <c r="M25" s="14">
        <v>0.08410822689197844</v>
      </c>
      <c r="N25" s="39">
        <f t="shared" si="3"/>
        <v>-15.62903663000003</v>
      </c>
      <c r="O25" s="46">
        <f t="shared" si="4"/>
        <v>-6.70326619413936</v>
      </c>
    </row>
    <row r="26" spans="1:15" ht="21">
      <c r="A26" s="11">
        <v>19</v>
      </c>
      <c r="B26" s="12" t="s">
        <v>26</v>
      </c>
      <c r="C26" s="41">
        <v>115</v>
      </c>
      <c r="D26" s="42">
        <v>366.39172027</v>
      </c>
      <c r="E26" s="23">
        <f t="shared" si="0"/>
        <v>0.11575756183011697</v>
      </c>
      <c r="F26" s="41">
        <v>118</v>
      </c>
      <c r="G26" s="43">
        <v>368.85271772000004</v>
      </c>
      <c r="H26" s="14">
        <v>0.11785799000643822</v>
      </c>
      <c r="I26" s="39">
        <f t="shared" si="1"/>
        <v>-2.4609974500000362</v>
      </c>
      <c r="J26" s="44">
        <f t="shared" si="2"/>
        <v>-0.6672032851519356</v>
      </c>
      <c r="K26" s="17"/>
      <c r="L26" s="54">
        <v>238.28526334</v>
      </c>
      <c r="M26" s="14">
        <v>0.0859587158761065</v>
      </c>
      <c r="N26" s="39">
        <f t="shared" si="3"/>
        <v>128.10645693</v>
      </c>
      <c r="O26" s="46">
        <f t="shared" si="4"/>
        <v>53.761804290519585</v>
      </c>
    </row>
    <row r="27" spans="1:15" ht="21">
      <c r="A27" s="11">
        <v>20</v>
      </c>
      <c r="B27" s="12" t="s">
        <v>24</v>
      </c>
      <c r="C27" s="41">
        <v>6</v>
      </c>
      <c r="D27" s="42">
        <v>229.93792478999998</v>
      </c>
      <c r="E27" s="23">
        <f t="shared" si="0"/>
        <v>0.07264643842484396</v>
      </c>
      <c r="F27" s="41">
        <v>6</v>
      </c>
      <c r="G27" s="43">
        <v>226.17128026</v>
      </c>
      <c r="H27" s="14">
        <v>0.0722675778381043</v>
      </c>
      <c r="I27" s="39">
        <f t="shared" si="1"/>
        <v>3.7666445299999793</v>
      </c>
      <c r="J27" s="45">
        <f t="shared" si="2"/>
        <v>1.6653947069097161</v>
      </c>
      <c r="K27" s="17"/>
      <c r="L27" s="54">
        <v>219.55371021</v>
      </c>
      <c r="M27" s="14">
        <v>0.07920151977068719</v>
      </c>
      <c r="N27" s="39">
        <f t="shared" si="3"/>
        <v>10.384214579999991</v>
      </c>
      <c r="O27" s="46">
        <f t="shared" si="4"/>
        <v>4.729692142331659</v>
      </c>
    </row>
    <row r="28" spans="1:15" ht="21">
      <c r="A28" s="11">
        <v>21</v>
      </c>
      <c r="B28" s="12" t="s">
        <v>25</v>
      </c>
      <c r="C28" s="41">
        <v>31</v>
      </c>
      <c r="D28" s="42">
        <v>383.11033707</v>
      </c>
      <c r="E28" s="23">
        <f t="shared" si="0"/>
        <v>0.12103963074945247</v>
      </c>
      <c r="F28" s="41">
        <v>30</v>
      </c>
      <c r="G28" s="43">
        <v>351.69481606</v>
      </c>
      <c r="H28" s="14">
        <v>0.1123755963429847</v>
      </c>
      <c r="I28" s="39">
        <f t="shared" si="1"/>
        <v>31.41552101000002</v>
      </c>
      <c r="J28" s="45">
        <f t="shared" si="2"/>
        <v>8.93260849333658</v>
      </c>
      <c r="K28" s="17"/>
      <c r="L28" s="54">
        <v>195.36493164</v>
      </c>
      <c r="M28" s="14">
        <v>0.07047569126016826</v>
      </c>
      <c r="N28" s="39">
        <f t="shared" si="3"/>
        <v>187.74540543</v>
      </c>
      <c r="O28" s="46">
        <f t="shared" si="4"/>
        <v>96.09984957584888</v>
      </c>
    </row>
    <row r="29" spans="1:15" ht="21">
      <c r="A29" s="11">
        <v>22</v>
      </c>
      <c r="B29" s="12" t="s">
        <v>34</v>
      </c>
      <c r="C29" s="41">
        <v>5</v>
      </c>
      <c r="D29" s="42">
        <v>119.34738015050002</v>
      </c>
      <c r="E29" s="23">
        <f t="shared" si="0"/>
        <v>0.03770653367072055</v>
      </c>
      <c r="F29" s="41">
        <v>5</v>
      </c>
      <c r="G29" s="43">
        <v>117.94872367400001</v>
      </c>
      <c r="H29" s="14">
        <v>0.0376876699783326</v>
      </c>
      <c r="I29" s="39">
        <f t="shared" si="1"/>
        <v>1.3986564765000082</v>
      </c>
      <c r="J29" s="46">
        <f t="shared" si="2"/>
        <v>1.1858173899073066</v>
      </c>
      <c r="K29" s="17"/>
      <c r="L29" s="54">
        <v>3.19714</v>
      </c>
      <c r="M29" s="14">
        <v>0.0011533321239593497</v>
      </c>
      <c r="N29" s="39">
        <f t="shared" si="3"/>
        <v>116.15024015050001</v>
      </c>
      <c r="O29" s="46">
        <f t="shared" si="4"/>
        <v>3632.94194656787</v>
      </c>
    </row>
    <row r="30" spans="1:15" ht="21.75" thickBot="1">
      <c r="A30" s="11">
        <v>23</v>
      </c>
      <c r="B30" s="12" t="s">
        <v>41</v>
      </c>
      <c r="C30" s="64">
        <v>1</v>
      </c>
      <c r="D30" s="65">
        <v>103.03308613</v>
      </c>
      <c r="E30" s="23">
        <f t="shared" si="0"/>
        <v>0.03255220622740095</v>
      </c>
      <c r="F30" s="67">
        <v>1</v>
      </c>
      <c r="G30" s="68">
        <v>102.72318643999999</v>
      </c>
      <c r="H30" s="66">
        <v>0.032822716762698136</v>
      </c>
      <c r="I30" s="39">
        <f t="shared" si="1"/>
        <v>0.30989969000000883</v>
      </c>
      <c r="J30" s="45">
        <f t="shared" si="2"/>
        <v>0.3016842650038114</v>
      </c>
      <c r="K30" s="17"/>
      <c r="L30" s="69">
        <v>0</v>
      </c>
      <c r="M30" s="70">
        <v>0</v>
      </c>
      <c r="N30" s="39">
        <f t="shared" si="3"/>
        <v>103.03308613</v>
      </c>
      <c r="O30" s="75" t="str">
        <f t="shared" si="4"/>
        <v>new</v>
      </c>
    </row>
    <row r="31" spans="1:15" ht="22.5" customHeight="1" thickBot="1">
      <c r="A31" s="178" t="s">
        <v>27</v>
      </c>
      <c r="B31" s="179"/>
      <c r="C31" s="47">
        <f>SUM(C8:C30)</f>
        <v>1687</v>
      </c>
      <c r="D31" s="80">
        <f>SUM(D8:D30)</f>
        <v>316516.4456450005</v>
      </c>
      <c r="E31" s="78">
        <f>SUM(E8:E30)</f>
        <v>100.00000000000001</v>
      </c>
      <c r="F31" s="77">
        <v>1711</v>
      </c>
      <c r="G31" s="48">
        <v>312963.692745694</v>
      </c>
      <c r="H31" s="48">
        <v>100.00000000000001</v>
      </c>
      <c r="I31" s="82">
        <f>SUM(I8:I30)</f>
        <v>3552.7528993065152</v>
      </c>
      <c r="J31" s="83">
        <f t="shared" si="2"/>
        <v>1.1351965041495562</v>
      </c>
      <c r="K31" s="17"/>
      <c r="L31" s="55">
        <v>277208.96119882</v>
      </c>
      <c r="M31" s="56">
        <v>100.00000000000003</v>
      </c>
      <c r="N31" s="74">
        <f t="shared" si="3"/>
        <v>39307.48444618052</v>
      </c>
      <c r="O31" s="76">
        <f t="shared" si="4"/>
        <v>14.179730798092194</v>
      </c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59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C5:E5"/>
    <mergeCell ref="F5:H5"/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C15" sqref="C15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140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89"/>
    </row>
    <row r="2" spans="1:11" ht="23.25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89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29.25" customHeight="1" thickBot="1">
      <c r="A4" s="183" t="s">
        <v>2</v>
      </c>
      <c r="B4" s="190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91"/>
      <c r="C5" s="180" t="s">
        <v>90</v>
      </c>
      <c r="D5" s="189"/>
      <c r="E5" s="189"/>
      <c r="F5" s="180" t="s">
        <v>84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91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92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31" t="s">
        <v>10</v>
      </c>
      <c r="C8" s="101">
        <v>498</v>
      </c>
      <c r="D8" s="102">
        <v>54177.93778240999</v>
      </c>
      <c r="E8" s="92">
        <v>18.45343658815626</v>
      </c>
      <c r="F8" s="103">
        <v>486</v>
      </c>
      <c r="G8" s="102">
        <v>49492.91142283</v>
      </c>
      <c r="H8" s="13">
        <v>16.454137591331694</v>
      </c>
      <c r="I8" s="104">
        <v>4685.026359579984</v>
      </c>
      <c r="J8" s="105">
        <v>9.46605528932146</v>
      </c>
      <c r="K8" s="129"/>
      <c r="L8" s="106">
        <v>76960.63121580001</v>
      </c>
      <c r="M8" s="13">
        <v>24.31489177725626</v>
      </c>
      <c r="N8" s="104">
        <v>-22782.69343339002</v>
      </c>
      <c r="O8" s="105">
        <v>-29.60304908298717</v>
      </c>
      <c r="Q8" s="85"/>
    </row>
    <row r="9" spans="1:17" ht="21">
      <c r="A9" s="11">
        <v>2</v>
      </c>
      <c r="B9" s="131" t="s">
        <v>14</v>
      </c>
      <c r="C9" s="107">
        <v>11</v>
      </c>
      <c r="D9" s="108">
        <v>36022.07930335</v>
      </c>
      <c r="E9" s="93">
        <v>12.269406762354185</v>
      </c>
      <c r="F9" s="107">
        <v>11</v>
      </c>
      <c r="G9" s="108">
        <v>37158.09776131</v>
      </c>
      <c r="H9" s="14">
        <v>12.353374162480998</v>
      </c>
      <c r="I9" s="104">
        <v>-1136.0184579599954</v>
      </c>
      <c r="J9" s="109">
        <v>-3.057256766095406</v>
      </c>
      <c r="K9" s="129"/>
      <c r="L9" s="110">
        <v>31601.77263445</v>
      </c>
      <c r="M9" s="14">
        <v>9.984243494852718</v>
      </c>
      <c r="N9" s="104">
        <v>4420.306668900001</v>
      </c>
      <c r="O9" s="111">
        <v>13.987527598630011</v>
      </c>
      <c r="Q9" s="85"/>
    </row>
    <row r="10" spans="1:17" ht="21">
      <c r="A10" s="11">
        <v>3</v>
      </c>
      <c r="B10" s="131" t="s">
        <v>11</v>
      </c>
      <c r="C10" s="107">
        <v>334</v>
      </c>
      <c r="D10" s="108">
        <v>32851.278421639996</v>
      </c>
      <c r="E10" s="93">
        <v>11.189406758675515</v>
      </c>
      <c r="F10" s="107">
        <v>333</v>
      </c>
      <c r="G10" s="108">
        <v>39317.82713464</v>
      </c>
      <c r="H10" s="14">
        <v>13.071385757418618</v>
      </c>
      <c r="I10" s="104">
        <v>-6466.548713000004</v>
      </c>
      <c r="J10" s="112">
        <v>-16.446861854435518</v>
      </c>
      <c r="K10" s="129"/>
      <c r="L10" s="110">
        <v>36814.50135476</v>
      </c>
      <c r="M10" s="14">
        <v>11.631149616803963</v>
      </c>
      <c r="N10" s="104">
        <v>-3963.222933120007</v>
      </c>
      <c r="O10" s="111">
        <v>-10.765385343478446</v>
      </c>
      <c r="Q10" s="85"/>
    </row>
    <row r="11" spans="1:17" ht="21">
      <c r="A11" s="11">
        <v>4</v>
      </c>
      <c r="B11" s="131" t="s">
        <v>17</v>
      </c>
      <c r="C11" s="107">
        <v>100</v>
      </c>
      <c r="D11" s="108">
        <v>31781.8317153</v>
      </c>
      <c r="E11" s="93">
        <v>10.825144703166545</v>
      </c>
      <c r="F11" s="107">
        <v>99</v>
      </c>
      <c r="G11" s="108">
        <v>30824.59690739</v>
      </c>
      <c r="H11" s="14">
        <v>10.247773754477006</v>
      </c>
      <c r="I11" s="104">
        <v>957.2348079099975</v>
      </c>
      <c r="J11" s="111">
        <v>3.105425225140597</v>
      </c>
      <c r="K11" s="129"/>
      <c r="L11" s="110">
        <v>34210.637577509995</v>
      </c>
      <c r="M11" s="14">
        <v>10.808486588365165</v>
      </c>
      <c r="N11" s="104">
        <v>-2428.805862209996</v>
      </c>
      <c r="O11" s="111">
        <v>-7.099563276794023</v>
      </c>
      <c r="Q11" s="85"/>
    </row>
    <row r="12" spans="1:17" ht="21">
      <c r="A12" s="11">
        <v>5</v>
      </c>
      <c r="B12" s="131" t="s">
        <v>39</v>
      </c>
      <c r="C12" s="107">
        <v>48</v>
      </c>
      <c r="D12" s="108">
        <v>30042.056301080003</v>
      </c>
      <c r="E12" s="93">
        <v>10.232563357363356</v>
      </c>
      <c r="F12" s="107">
        <v>47</v>
      </c>
      <c r="G12" s="108">
        <v>23854.26797541</v>
      </c>
      <c r="H12" s="14">
        <v>7.930457031607179</v>
      </c>
      <c r="I12" s="104">
        <v>6187.788325670004</v>
      </c>
      <c r="J12" s="111">
        <v>25.93996316319009</v>
      </c>
      <c r="K12" s="129"/>
      <c r="L12" s="110">
        <v>20766.655729349997</v>
      </c>
      <c r="M12" s="14">
        <v>6.561003706152295</v>
      </c>
      <c r="N12" s="104">
        <v>9275.400571730006</v>
      </c>
      <c r="O12" s="111">
        <v>44.66487378909483</v>
      </c>
      <c r="Q12" s="85"/>
    </row>
    <row r="13" spans="1:17" ht="21">
      <c r="A13" s="11">
        <v>6</v>
      </c>
      <c r="B13" s="131" t="s">
        <v>12</v>
      </c>
      <c r="C13" s="107">
        <v>101</v>
      </c>
      <c r="D13" s="108">
        <v>22238.38428368</v>
      </c>
      <c r="E13" s="93">
        <v>7.574570590894224</v>
      </c>
      <c r="F13" s="107">
        <v>93</v>
      </c>
      <c r="G13" s="108">
        <v>25697.566502789985</v>
      </c>
      <c r="H13" s="14">
        <v>8.543269790434271</v>
      </c>
      <c r="I13" s="104">
        <v>-3459.1822191099855</v>
      </c>
      <c r="J13" s="109">
        <v>-13.461127608073015</v>
      </c>
      <c r="K13" s="129"/>
      <c r="L13" s="110">
        <v>24535.491235370006</v>
      </c>
      <c r="M13" s="14">
        <v>7.7517271449738825</v>
      </c>
      <c r="N13" s="104">
        <v>-2297.106951690006</v>
      </c>
      <c r="O13" s="111">
        <v>-9.362384187272884</v>
      </c>
      <c r="Q13" s="85"/>
    </row>
    <row r="14" spans="1:17" ht="21">
      <c r="A14" s="11">
        <v>7</v>
      </c>
      <c r="B14" s="132" t="s">
        <v>13</v>
      </c>
      <c r="C14" s="107">
        <v>27</v>
      </c>
      <c r="D14" s="108">
        <v>21219.41819807</v>
      </c>
      <c r="E14" s="93">
        <v>7.227502636373614</v>
      </c>
      <c r="F14" s="107">
        <v>29</v>
      </c>
      <c r="G14" s="108">
        <v>29809.468546739998</v>
      </c>
      <c r="H14" s="14">
        <v>9.910289835289067</v>
      </c>
      <c r="I14" s="104">
        <v>-8590.050348669996</v>
      </c>
      <c r="J14" s="111">
        <v>-28.816516252885076</v>
      </c>
      <c r="K14" s="129"/>
      <c r="L14" s="110">
        <v>27334.71205846</v>
      </c>
      <c r="M14" s="14">
        <v>8.636111151430708</v>
      </c>
      <c r="N14" s="104">
        <v>-6115.29386039</v>
      </c>
      <c r="O14" s="111">
        <v>-22.37189785394991</v>
      </c>
      <c r="Q14" s="85"/>
    </row>
    <row r="15" spans="1:17" ht="21">
      <c r="A15" s="11">
        <v>8</v>
      </c>
      <c r="B15" s="132" t="s">
        <v>15</v>
      </c>
      <c r="C15" s="107">
        <v>31</v>
      </c>
      <c r="D15" s="108">
        <v>17109.60116278</v>
      </c>
      <c r="E15" s="93">
        <v>5.827666261016566</v>
      </c>
      <c r="F15" s="107">
        <v>31</v>
      </c>
      <c r="G15" s="108">
        <v>17303.89172799</v>
      </c>
      <c r="H15" s="14">
        <v>5.752755438560003</v>
      </c>
      <c r="I15" s="104">
        <v>-194.29056521000166</v>
      </c>
      <c r="J15" s="109">
        <v>-1.12281426782003</v>
      </c>
      <c r="K15" s="129"/>
      <c r="L15" s="110">
        <v>25678.57249136</v>
      </c>
      <c r="M15" s="14">
        <v>8.112871493622373</v>
      </c>
      <c r="N15" s="104">
        <v>-8568.971328579999</v>
      </c>
      <c r="O15" s="111">
        <v>-33.370123403328506</v>
      </c>
      <c r="Q15" s="85"/>
    </row>
    <row r="16" spans="1:17" ht="21">
      <c r="A16" s="11">
        <v>9</v>
      </c>
      <c r="B16" s="131" t="s">
        <v>16</v>
      </c>
      <c r="C16" s="107">
        <v>25</v>
      </c>
      <c r="D16" s="113">
        <v>9399.31507822</v>
      </c>
      <c r="E16" s="93">
        <v>3.201481486147446</v>
      </c>
      <c r="F16" s="107">
        <v>26</v>
      </c>
      <c r="G16" s="108">
        <v>9392.62700148</v>
      </c>
      <c r="H16" s="14">
        <v>3.122620443684784</v>
      </c>
      <c r="I16" s="104">
        <v>6.688076739999815</v>
      </c>
      <c r="J16" s="112">
        <v>0.07120560349033314</v>
      </c>
      <c r="K16" s="129"/>
      <c r="L16" s="110">
        <v>9088.44179665</v>
      </c>
      <c r="M16" s="14">
        <v>2.8713963908350735</v>
      </c>
      <c r="N16" s="104">
        <v>310.87328156999865</v>
      </c>
      <c r="O16" s="111">
        <v>3.4205344384181076</v>
      </c>
      <c r="Q16" s="85"/>
    </row>
    <row r="17" spans="1:17" ht="21">
      <c r="A17" s="11">
        <v>10</v>
      </c>
      <c r="B17" s="131" t="s">
        <v>20</v>
      </c>
      <c r="C17" s="107">
        <v>83</v>
      </c>
      <c r="D17" s="108">
        <v>8917.319300099998</v>
      </c>
      <c r="E17" s="93">
        <v>3.0373098898969837</v>
      </c>
      <c r="F17" s="107">
        <v>84</v>
      </c>
      <c r="G17" s="108">
        <v>8680.29750209</v>
      </c>
      <c r="H17" s="14">
        <v>2.885803346925329</v>
      </c>
      <c r="I17" s="104">
        <v>237.02179800999875</v>
      </c>
      <c r="J17" s="112">
        <v>2.7305722868706956</v>
      </c>
      <c r="K17" s="129"/>
      <c r="L17" s="110">
        <v>6948.471231519999</v>
      </c>
      <c r="M17" s="14">
        <v>2.1952954821542785</v>
      </c>
      <c r="N17" s="104">
        <v>1968.8480685799996</v>
      </c>
      <c r="O17" s="111">
        <v>28.33498194032687</v>
      </c>
      <c r="Q17" s="85"/>
    </row>
    <row r="18" spans="1:17" ht="21">
      <c r="A18" s="11">
        <v>11</v>
      </c>
      <c r="B18" s="131" t="s">
        <v>32</v>
      </c>
      <c r="C18" s="107">
        <v>66</v>
      </c>
      <c r="D18" s="108">
        <v>8532.38441798</v>
      </c>
      <c r="E18" s="93">
        <v>2.9061980069327515</v>
      </c>
      <c r="F18" s="107">
        <v>52</v>
      </c>
      <c r="G18" s="108">
        <v>8051.87634687</v>
      </c>
      <c r="H18" s="14">
        <v>2.6768819507893196</v>
      </c>
      <c r="I18" s="104">
        <v>480.50807110999995</v>
      </c>
      <c r="J18" s="112">
        <v>5.967653381770915</v>
      </c>
      <c r="K18" s="129"/>
      <c r="L18" s="110">
        <v>5675.94053362</v>
      </c>
      <c r="M18" s="14">
        <v>1.7932529610123449</v>
      </c>
      <c r="N18" s="104">
        <v>2856.44388436</v>
      </c>
      <c r="O18" s="114">
        <v>50.325472358996294</v>
      </c>
      <c r="Q18" s="85"/>
    </row>
    <row r="19" spans="1:17" ht="21">
      <c r="A19" s="11">
        <v>12</v>
      </c>
      <c r="B19" s="131" t="s">
        <v>18</v>
      </c>
      <c r="C19" s="107">
        <v>165</v>
      </c>
      <c r="D19" s="108">
        <v>8189.20707282</v>
      </c>
      <c r="E19" s="93">
        <v>2.7893090732336554</v>
      </c>
      <c r="F19" s="107">
        <v>165</v>
      </c>
      <c r="G19" s="108">
        <v>8116.55274865</v>
      </c>
      <c r="H19" s="14">
        <v>2.6983839069928797</v>
      </c>
      <c r="I19" s="104">
        <v>72.65432417000011</v>
      </c>
      <c r="J19" s="111">
        <v>0.8951377071021249</v>
      </c>
      <c r="K19" s="129"/>
      <c r="L19" s="110">
        <v>7079.924354600001</v>
      </c>
      <c r="M19" s="14">
        <v>2.236826696373535</v>
      </c>
      <c r="N19" s="104">
        <v>1109.282718219999</v>
      </c>
      <c r="O19" s="111">
        <v>15.668002405975859</v>
      </c>
      <c r="Q19" s="85"/>
    </row>
    <row r="20" spans="1:17" ht="21">
      <c r="A20" s="11">
        <v>13</v>
      </c>
      <c r="B20" s="131" t="s">
        <v>21</v>
      </c>
      <c r="C20" s="107">
        <v>97</v>
      </c>
      <c r="D20" s="108">
        <v>6120.73115509</v>
      </c>
      <c r="E20" s="93">
        <v>2.084769721159023</v>
      </c>
      <c r="F20" s="107">
        <v>97</v>
      </c>
      <c r="G20" s="108">
        <v>6429.04503683</v>
      </c>
      <c r="H20" s="14">
        <v>2.1373644947480885</v>
      </c>
      <c r="I20" s="104">
        <v>-308.3138817399995</v>
      </c>
      <c r="J20" s="111">
        <v>-4.795640409637281</v>
      </c>
      <c r="K20" s="129"/>
      <c r="L20" s="110">
        <v>5595.831468140001</v>
      </c>
      <c r="M20" s="14">
        <v>1.7679433549611483</v>
      </c>
      <c r="N20" s="104">
        <v>524.8996869499997</v>
      </c>
      <c r="O20" s="114">
        <v>9.380191128673703</v>
      </c>
      <c r="Q20" s="85"/>
    </row>
    <row r="21" spans="1:17" ht="21">
      <c r="A21" s="11">
        <v>14</v>
      </c>
      <c r="B21" s="131" t="s">
        <v>22</v>
      </c>
      <c r="C21" s="107">
        <v>2</v>
      </c>
      <c r="D21" s="108">
        <v>2514.11741639</v>
      </c>
      <c r="E21" s="93">
        <v>0.85632839154677</v>
      </c>
      <c r="F21" s="107">
        <v>2</v>
      </c>
      <c r="G21" s="108">
        <v>2557.6506753000003</v>
      </c>
      <c r="H21" s="14">
        <v>0.8503022940480366</v>
      </c>
      <c r="I21" s="104">
        <v>-43.53325891000031</v>
      </c>
      <c r="J21" s="109">
        <v>-1.7020799333706533</v>
      </c>
      <c r="K21" s="129"/>
      <c r="L21" s="110">
        <v>2694.85252047</v>
      </c>
      <c r="M21" s="14">
        <v>0.8514099527998937</v>
      </c>
      <c r="N21" s="104">
        <v>-180.73510407999993</v>
      </c>
      <c r="O21" s="114">
        <v>-6.706678851890513</v>
      </c>
      <c r="Q21" s="85"/>
    </row>
    <row r="22" spans="1:17" ht="21">
      <c r="A22" s="11">
        <v>15</v>
      </c>
      <c r="B22" s="131" t="s">
        <v>85</v>
      </c>
      <c r="C22" s="107">
        <v>20</v>
      </c>
      <c r="D22" s="108">
        <v>861.51694638</v>
      </c>
      <c r="E22" s="93">
        <v>0.29343952520848726</v>
      </c>
      <c r="F22" s="107">
        <v>15</v>
      </c>
      <c r="G22" s="108">
        <v>649.46309236</v>
      </c>
      <c r="H22" s="14">
        <v>0.21591688132644024</v>
      </c>
      <c r="I22" s="104">
        <v>212.05385402000002</v>
      </c>
      <c r="J22" s="111">
        <v>32.65063966136165</v>
      </c>
      <c r="K22" s="129"/>
      <c r="L22" s="110">
        <v>0</v>
      </c>
      <c r="M22" s="14">
        <v>0</v>
      </c>
      <c r="N22" s="104">
        <v>861.51694638</v>
      </c>
      <c r="O22" s="114" t="s">
        <v>86</v>
      </c>
      <c r="Q22" s="85"/>
    </row>
    <row r="23" spans="1:17" ht="21">
      <c r="A23" s="11">
        <v>16</v>
      </c>
      <c r="B23" s="131" t="s">
        <v>25</v>
      </c>
      <c r="C23" s="107">
        <v>44</v>
      </c>
      <c r="D23" s="108">
        <v>834.3333229299999</v>
      </c>
      <c r="E23" s="93">
        <v>0.284180566818717</v>
      </c>
      <c r="F23" s="107">
        <v>42</v>
      </c>
      <c r="G23" s="108">
        <v>759.9378404500001</v>
      </c>
      <c r="H23" s="14">
        <v>0.2526447005874844</v>
      </c>
      <c r="I23" s="104">
        <v>74.39548247999983</v>
      </c>
      <c r="J23" s="109">
        <v>9.789679960659186</v>
      </c>
      <c r="K23" s="129"/>
      <c r="L23" s="110">
        <v>383.11033707</v>
      </c>
      <c r="M23" s="14">
        <v>0.12103963074945247</v>
      </c>
      <c r="N23" s="104">
        <v>451.2229858599999</v>
      </c>
      <c r="O23" s="114">
        <v>117.77885956064785</v>
      </c>
      <c r="Q23" s="85"/>
    </row>
    <row r="24" spans="1:17" ht="21">
      <c r="A24" s="11">
        <v>17</v>
      </c>
      <c r="B24" s="131" t="s">
        <v>26</v>
      </c>
      <c r="C24" s="107">
        <v>161</v>
      </c>
      <c r="D24" s="108">
        <v>600.97436891</v>
      </c>
      <c r="E24" s="93">
        <v>0.2046966507349885</v>
      </c>
      <c r="F24" s="107">
        <v>155</v>
      </c>
      <c r="G24" s="108">
        <v>547.7876350800001</v>
      </c>
      <c r="H24" s="14">
        <v>0.1821144252645207</v>
      </c>
      <c r="I24" s="104">
        <v>53.186733829999866</v>
      </c>
      <c r="J24" s="112">
        <v>9.70937100875458</v>
      </c>
      <c r="K24" s="129"/>
      <c r="L24" s="110">
        <v>366.39172027</v>
      </c>
      <c r="M24" s="14">
        <v>0.11575756183011697</v>
      </c>
      <c r="N24" s="104">
        <v>234.58264863999995</v>
      </c>
      <c r="O24" s="114">
        <v>64.02509545443117</v>
      </c>
      <c r="Q24" s="85"/>
    </row>
    <row r="25" spans="1:17" ht="21">
      <c r="A25" s="11">
        <v>18</v>
      </c>
      <c r="B25" s="131" t="s">
        <v>23</v>
      </c>
      <c r="C25" s="107">
        <v>22</v>
      </c>
      <c r="D25" s="108">
        <v>557.5453843027879</v>
      </c>
      <c r="E25" s="93">
        <v>0.18990439310503124</v>
      </c>
      <c r="F25" s="107">
        <v>22</v>
      </c>
      <c r="G25" s="108">
        <v>554.1759411715789</v>
      </c>
      <c r="H25" s="14">
        <v>0.18423824591649984</v>
      </c>
      <c r="I25" s="104">
        <v>3.369443131208982</v>
      </c>
      <c r="J25" s="111">
        <v>0.6080096375323817</v>
      </c>
      <c r="K25" s="129"/>
      <c r="L25" s="110">
        <v>217.52650541999998</v>
      </c>
      <c r="M25" s="14">
        <v>0.06872518266048458</v>
      </c>
      <c r="N25" s="104">
        <v>340.0188788827879</v>
      </c>
      <c r="O25" s="114">
        <v>156.3114702855543</v>
      </c>
      <c r="Q25" s="85"/>
    </row>
    <row r="26" spans="1:17" ht="21">
      <c r="A26" s="11">
        <v>19</v>
      </c>
      <c r="B26" s="131" t="s">
        <v>33</v>
      </c>
      <c r="C26" s="107">
        <v>8</v>
      </c>
      <c r="D26" s="108">
        <v>539.0724492</v>
      </c>
      <c r="E26" s="93">
        <v>0.18361236445887819</v>
      </c>
      <c r="F26" s="107">
        <v>2</v>
      </c>
      <c r="G26" s="108">
        <v>767.37988362</v>
      </c>
      <c r="H26" s="14">
        <v>0.25511884079786057</v>
      </c>
      <c r="I26" s="104">
        <v>-228.30743441999994</v>
      </c>
      <c r="J26" s="109">
        <v>-29.75155321286163</v>
      </c>
      <c r="K26" s="129"/>
      <c r="L26" s="110">
        <v>6.77975938</v>
      </c>
      <c r="M26" s="14">
        <v>0.002141992769501798</v>
      </c>
      <c r="N26" s="104">
        <v>532.2926898200001</v>
      </c>
      <c r="O26" s="114">
        <v>7851.203265269867</v>
      </c>
      <c r="Q26" s="85"/>
    </row>
    <row r="27" spans="1:17" ht="21">
      <c r="A27" s="11">
        <v>20</v>
      </c>
      <c r="B27" s="131" t="s">
        <v>24</v>
      </c>
      <c r="C27" s="107">
        <v>7</v>
      </c>
      <c r="D27" s="108">
        <v>473.70400073</v>
      </c>
      <c r="E27" s="93">
        <v>0.16134735091126126</v>
      </c>
      <c r="F27" s="107">
        <v>6</v>
      </c>
      <c r="G27" s="108">
        <v>266.01264839</v>
      </c>
      <c r="H27" s="14">
        <v>0.08843708304507987</v>
      </c>
      <c r="I27" s="104">
        <v>207.69135234000004</v>
      </c>
      <c r="J27" s="112">
        <v>78.0757432389097</v>
      </c>
      <c r="K27" s="129"/>
      <c r="L27" s="110">
        <v>229.93792478999998</v>
      </c>
      <c r="M27" s="14">
        <v>0.07264643842484396</v>
      </c>
      <c r="N27" s="104">
        <v>243.76607594000004</v>
      </c>
      <c r="O27" s="114">
        <v>106.0138627251808</v>
      </c>
      <c r="Q27" s="85"/>
    </row>
    <row r="28" spans="1:17" ht="21">
      <c r="A28" s="11">
        <v>21</v>
      </c>
      <c r="B28" s="131" t="s">
        <v>34</v>
      </c>
      <c r="C28" s="107">
        <v>8</v>
      </c>
      <c r="D28" s="108">
        <v>357.0451701568001</v>
      </c>
      <c r="E28" s="93">
        <v>0.12161242521001119</v>
      </c>
      <c r="F28" s="107">
        <v>8</v>
      </c>
      <c r="G28" s="108">
        <v>306.4308959845</v>
      </c>
      <c r="H28" s="14">
        <v>0.10187430845780115</v>
      </c>
      <c r="I28" s="104">
        <v>50.6142741723001</v>
      </c>
      <c r="J28" s="112">
        <v>16.517353450828367</v>
      </c>
      <c r="K28" s="129"/>
      <c r="L28" s="110">
        <v>119.34738015050002</v>
      </c>
      <c r="M28" s="14">
        <v>0.03770653367072055</v>
      </c>
      <c r="N28" s="104">
        <v>237.6977900063001</v>
      </c>
      <c r="O28" s="114">
        <v>199.16464836224915</v>
      </c>
      <c r="Q28" s="85"/>
    </row>
    <row r="29" spans="1:17" ht="21">
      <c r="A29" s="11">
        <v>22</v>
      </c>
      <c r="B29" s="131" t="s">
        <v>19</v>
      </c>
      <c r="C29" s="107">
        <v>1</v>
      </c>
      <c r="D29" s="108">
        <v>140.72469918000002</v>
      </c>
      <c r="E29" s="93">
        <v>0.04793195199003347</v>
      </c>
      <c r="F29" s="107">
        <v>1</v>
      </c>
      <c r="G29" s="108">
        <v>128.87960211</v>
      </c>
      <c r="H29" s="14">
        <v>0.0428465944894047</v>
      </c>
      <c r="I29" s="104">
        <v>11.845097070000008</v>
      </c>
      <c r="J29" s="111">
        <v>9.190823742526845</v>
      </c>
      <c r="K29" s="129"/>
      <c r="L29" s="110">
        <v>103.88272973000001</v>
      </c>
      <c r="M29" s="14">
        <v>0.03282064207384444</v>
      </c>
      <c r="N29" s="104">
        <v>36.84196945000001</v>
      </c>
      <c r="O29" s="111">
        <v>35.46496087054643</v>
      </c>
      <c r="Q29" s="85"/>
    </row>
    <row r="30" spans="1:17" ht="21">
      <c r="A30" s="11">
        <v>23</v>
      </c>
      <c r="B30" s="131" t="s">
        <v>73</v>
      </c>
      <c r="C30" s="107">
        <v>1</v>
      </c>
      <c r="D30" s="108">
        <v>112.09528168000001</v>
      </c>
      <c r="E30" s="93">
        <v>0.03818054464570246</v>
      </c>
      <c r="F30" s="107">
        <v>1</v>
      </c>
      <c r="G30" s="108">
        <v>126.36054057999999</v>
      </c>
      <c r="H30" s="14">
        <v>0.04200912132761104</v>
      </c>
      <c r="I30" s="104">
        <v>-14.265258899999978</v>
      </c>
      <c r="J30" s="111">
        <v>-11.289330383141653</v>
      </c>
      <c r="K30" s="129"/>
      <c r="L30" s="110">
        <v>103.03308613</v>
      </c>
      <c r="M30" s="14">
        <v>0.03255220622740095</v>
      </c>
      <c r="N30" s="104">
        <v>9.062195550000013</v>
      </c>
      <c r="O30" s="118">
        <v>8.795422800949554</v>
      </c>
      <c r="Q30" s="85"/>
    </row>
    <row r="31" spans="1:17" ht="21.75" thickBot="1">
      <c r="A31" s="11">
        <v>24</v>
      </c>
      <c r="B31" s="133" t="s">
        <v>74</v>
      </c>
      <c r="C31" s="115"/>
      <c r="D31" s="134">
        <v>0</v>
      </c>
      <c r="E31" s="93">
        <v>0</v>
      </c>
      <c r="F31" s="115"/>
      <c r="G31" s="116">
        <v>0</v>
      </c>
      <c r="H31" s="66">
        <v>0</v>
      </c>
      <c r="I31" s="104">
        <v>0</v>
      </c>
      <c r="J31" s="111">
        <v>0</v>
      </c>
      <c r="K31" s="129"/>
      <c r="L31" s="117">
        <v>0</v>
      </c>
      <c r="M31" s="70">
        <v>0</v>
      </c>
      <c r="N31" s="104">
        <v>0</v>
      </c>
      <c r="O31" s="118" t="s">
        <v>81</v>
      </c>
      <c r="Q31" s="85"/>
    </row>
    <row r="32" spans="1:17" ht="22.5" customHeight="1" thickBot="1">
      <c r="A32" s="178" t="s">
        <v>27</v>
      </c>
      <c r="B32" s="179"/>
      <c r="C32" s="119">
        <v>1860</v>
      </c>
      <c r="D32" s="119">
        <v>293592.67323237954</v>
      </c>
      <c r="E32" s="144">
        <v>100</v>
      </c>
      <c r="F32" s="119">
        <v>1807</v>
      </c>
      <c r="G32" s="121">
        <v>300793.1053700661</v>
      </c>
      <c r="H32" s="121">
        <v>99.99999999999996</v>
      </c>
      <c r="I32" s="122">
        <v>-7200.432137686488</v>
      </c>
      <c r="J32" s="123">
        <v>-2.393815552662979</v>
      </c>
      <c r="K32" s="128"/>
      <c r="L32" s="120">
        <v>316516.4456450005</v>
      </c>
      <c r="M32" s="124">
        <v>100.00000000000001</v>
      </c>
      <c r="N32" s="122">
        <v>-22923.77241262095</v>
      </c>
      <c r="O32" s="125">
        <v>-7.242521748248072</v>
      </c>
      <c r="Q32" s="85"/>
    </row>
    <row r="33" spans="1:15" ht="22.5" customHeight="1">
      <c r="A33" s="16"/>
      <c r="B33" s="16"/>
      <c r="C33" s="126"/>
      <c r="D33" s="126"/>
      <c r="E33" s="126"/>
      <c r="F33" s="126"/>
      <c r="G33" s="127"/>
      <c r="H33" s="127"/>
      <c r="I33" s="128"/>
      <c r="J33" s="128"/>
      <c r="K33" s="128"/>
      <c r="L33" s="127"/>
      <c r="M33" s="127"/>
      <c r="N33" s="129"/>
      <c r="O33" s="129"/>
    </row>
    <row r="34" spans="2:14" ht="21">
      <c r="B34" s="81" t="s">
        <v>91</v>
      </c>
      <c r="N34" s="2" t="s">
        <v>28</v>
      </c>
    </row>
    <row r="35" spans="2:14" ht="21">
      <c r="B35" s="81" t="s">
        <v>88</v>
      </c>
      <c r="N35" s="2" t="s">
        <v>29</v>
      </c>
    </row>
    <row r="36" spans="2:8" ht="21">
      <c r="B36" s="130"/>
      <c r="H36" s="2"/>
    </row>
    <row r="37" spans="2:8" ht="21">
      <c r="B37" s="130"/>
      <c r="H37" s="2"/>
    </row>
    <row r="38" spans="2:4" ht="21">
      <c r="B38" s="130"/>
      <c r="D38" s="130"/>
    </row>
    <row r="39" spans="2:6" ht="21">
      <c r="B39" s="21"/>
      <c r="D39" s="130"/>
      <c r="F39" s="18"/>
    </row>
    <row r="40" spans="2:4" ht="21">
      <c r="B40" s="130"/>
      <c r="D40" s="130"/>
    </row>
    <row r="41" spans="2:4" ht="21">
      <c r="B41" s="130"/>
      <c r="D41" s="130"/>
    </row>
    <row r="42" spans="2:4" ht="21">
      <c r="B42" s="130"/>
      <c r="D42" s="130"/>
    </row>
    <row r="43" ht="21">
      <c r="C43" s="130"/>
    </row>
    <row r="59" ht="0.75" customHeight="1">
      <c r="A59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2:B32"/>
  </mergeCells>
  <conditionalFormatting sqref="J8:K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0">
      <selection activeCell="H36" sqref="H36"/>
    </sheetView>
  </sheetViews>
  <sheetFormatPr defaultColWidth="9.140625" defaultRowHeight="21.75"/>
  <cols>
    <col min="1" max="1" width="6.57421875" style="81" customWidth="1"/>
    <col min="2" max="2" width="45.7109375" style="81" customWidth="1"/>
    <col min="3" max="3" width="10.57421875" style="81" customWidth="1"/>
    <col min="4" max="4" width="17.421875" style="81" customWidth="1"/>
    <col min="5" max="5" width="10.421875" style="81" customWidth="1"/>
    <col min="6" max="6" width="10.7109375" style="81" customWidth="1"/>
    <col min="7" max="7" width="11.7109375" style="81" customWidth="1"/>
    <col min="8" max="8" width="10.00390625" style="81" customWidth="1"/>
    <col min="9" max="9" width="15.00390625" style="81" customWidth="1"/>
    <col min="10" max="10" width="10.28125" style="81" customWidth="1"/>
    <col min="11" max="11" width="1.7109375" style="172" customWidth="1"/>
    <col min="12" max="12" width="20.00390625" style="81" customWidth="1"/>
    <col min="13" max="13" width="10.7109375" style="81" customWidth="1"/>
    <col min="14" max="14" width="16.00390625" style="81" customWidth="1"/>
    <col min="15" max="15" width="14.57421875" style="81" customWidth="1"/>
    <col min="16" max="16384" width="9.140625" style="81" customWidth="1"/>
  </cols>
  <sheetData>
    <row r="1" spans="1:11" ht="23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70"/>
    </row>
    <row r="2" spans="1:11" ht="23.25">
      <c r="A2" s="197" t="s">
        <v>92</v>
      </c>
      <c r="B2" s="197"/>
      <c r="C2" s="197"/>
      <c r="D2" s="197"/>
      <c r="E2" s="197"/>
      <c r="F2" s="197"/>
      <c r="G2" s="197"/>
      <c r="H2" s="197"/>
      <c r="I2" s="197"/>
      <c r="J2" s="197"/>
      <c r="K2" s="170"/>
    </row>
    <row r="3" spans="1:11" ht="21.7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65"/>
    </row>
    <row r="4" spans="1:15" ht="29.25" customHeight="1" thickBot="1">
      <c r="A4" s="198" t="s">
        <v>2</v>
      </c>
      <c r="B4" s="201" t="s">
        <v>3</v>
      </c>
      <c r="C4" s="146"/>
      <c r="D4" s="147"/>
      <c r="E4" s="147"/>
      <c r="F4" s="204" t="s">
        <v>37</v>
      </c>
      <c r="G4" s="205"/>
      <c r="H4" s="205"/>
      <c r="I4" s="205"/>
      <c r="J4" s="206"/>
      <c r="K4" s="171"/>
      <c r="L4" s="204" t="s">
        <v>38</v>
      </c>
      <c r="M4" s="205"/>
      <c r="N4" s="205"/>
      <c r="O4" s="206"/>
    </row>
    <row r="5" spans="1:15" ht="22.5" customHeight="1" thickBot="1">
      <c r="A5" s="199"/>
      <c r="B5" s="202"/>
      <c r="C5" s="195" t="s">
        <v>93</v>
      </c>
      <c r="D5" s="207"/>
      <c r="E5" s="207"/>
      <c r="F5" s="195" t="s">
        <v>90</v>
      </c>
      <c r="G5" s="207"/>
      <c r="H5" s="196"/>
      <c r="I5" s="193" t="s">
        <v>1</v>
      </c>
      <c r="J5" s="194"/>
      <c r="K5" s="165"/>
      <c r="L5" s="195" t="s">
        <v>43</v>
      </c>
      <c r="M5" s="196"/>
      <c r="N5" s="193" t="s">
        <v>1</v>
      </c>
      <c r="O5" s="194"/>
    </row>
    <row r="6" spans="1:15" ht="21.75" customHeight="1">
      <c r="A6" s="199"/>
      <c r="B6" s="202"/>
      <c r="C6" s="148" t="s">
        <v>4</v>
      </c>
      <c r="D6" s="149" t="s">
        <v>5</v>
      </c>
      <c r="E6" s="165" t="s">
        <v>6</v>
      </c>
      <c r="F6" s="150" t="s">
        <v>4</v>
      </c>
      <c r="G6" s="149" t="s">
        <v>5</v>
      </c>
      <c r="H6" s="151" t="s">
        <v>6</v>
      </c>
      <c r="I6" s="150" t="s">
        <v>5</v>
      </c>
      <c r="J6" s="151" t="s">
        <v>7</v>
      </c>
      <c r="K6" s="165"/>
      <c r="L6" s="150" t="s">
        <v>5</v>
      </c>
      <c r="M6" s="151" t="s">
        <v>6</v>
      </c>
      <c r="N6" s="150" t="s">
        <v>5</v>
      </c>
      <c r="O6" s="151" t="s">
        <v>7</v>
      </c>
    </row>
    <row r="7" spans="1:15" ht="22.5" customHeight="1" thickBot="1">
      <c r="A7" s="200"/>
      <c r="B7" s="203"/>
      <c r="C7" s="152" t="s">
        <v>8</v>
      </c>
      <c r="D7" s="153" t="s">
        <v>9</v>
      </c>
      <c r="E7" s="169"/>
      <c r="F7" s="154" t="s">
        <v>8</v>
      </c>
      <c r="G7" s="153" t="s">
        <v>9</v>
      </c>
      <c r="H7" s="155"/>
      <c r="I7" s="154" t="s">
        <v>9</v>
      </c>
      <c r="J7" s="155"/>
      <c r="K7" s="165"/>
      <c r="L7" s="154" t="s">
        <v>9</v>
      </c>
      <c r="M7" s="155"/>
      <c r="N7" s="154" t="s">
        <v>9</v>
      </c>
      <c r="O7" s="155"/>
    </row>
    <row r="8" spans="1:17" ht="21">
      <c r="A8" s="156">
        <v>1</v>
      </c>
      <c r="B8" s="157" t="s">
        <v>10</v>
      </c>
      <c r="C8" s="101">
        <v>497</v>
      </c>
      <c r="D8" s="102">
        <v>54572.699168620005</v>
      </c>
      <c r="E8" s="173">
        <v>18.436948592692005</v>
      </c>
      <c r="F8" s="103">
        <v>498</v>
      </c>
      <c r="G8" s="102">
        <v>54177.93778240999</v>
      </c>
      <c r="H8" s="158">
        <v>18.45343658815626</v>
      </c>
      <c r="I8" s="104">
        <v>394.7613862100188</v>
      </c>
      <c r="J8" s="105">
        <v>0.7286386347805701</v>
      </c>
      <c r="K8" s="129"/>
      <c r="L8" s="106">
        <v>76960.63121580001</v>
      </c>
      <c r="M8" s="158">
        <v>24.31489177725626</v>
      </c>
      <c r="N8" s="104">
        <v>-22387.932047180002</v>
      </c>
      <c r="O8" s="105">
        <v>-29.0901097008983</v>
      </c>
      <c r="Q8" s="159"/>
    </row>
    <row r="9" spans="1:17" ht="21">
      <c r="A9" s="156">
        <v>2</v>
      </c>
      <c r="B9" s="157" t="s">
        <v>14</v>
      </c>
      <c r="C9" s="107">
        <v>13</v>
      </c>
      <c r="D9" s="108">
        <v>37273.89080023</v>
      </c>
      <c r="E9" s="174">
        <v>12.592684968908673</v>
      </c>
      <c r="F9" s="107">
        <v>11</v>
      </c>
      <c r="G9" s="108">
        <v>36022.07930335</v>
      </c>
      <c r="H9" s="160">
        <v>12.269406762354185</v>
      </c>
      <c r="I9" s="104">
        <v>1251.81149688</v>
      </c>
      <c r="J9" s="109">
        <v>3.475122816587613</v>
      </c>
      <c r="K9" s="129"/>
      <c r="L9" s="110">
        <v>31601.77263445</v>
      </c>
      <c r="M9" s="160">
        <v>9.984243494852718</v>
      </c>
      <c r="N9" s="104">
        <v>5672.118165780001</v>
      </c>
      <c r="O9" s="111">
        <v>17.94873417827411</v>
      </c>
      <c r="Q9" s="159"/>
    </row>
    <row r="10" spans="1:17" ht="21">
      <c r="A10" s="156">
        <v>3</v>
      </c>
      <c r="B10" s="157" t="s">
        <v>11</v>
      </c>
      <c r="C10" s="107">
        <v>331</v>
      </c>
      <c r="D10" s="108">
        <v>32487.641237490003</v>
      </c>
      <c r="E10" s="174">
        <v>10.9756889528719</v>
      </c>
      <c r="F10" s="107">
        <v>334</v>
      </c>
      <c r="G10" s="108">
        <v>32851.278421639996</v>
      </c>
      <c r="H10" s="160">
        <v>11.189406758675515</v>
      </c>
      <c r="I10" s="104">
        <v>-363.6371841499931</v>
      </c>
      <c r="J10" s="112">
        <v>-1.1069194309054828</v>
      </c>
      <c r="K10" s="129"/>
      <c r="L10" s="110">
        <v>36814.50135476</v>
      </c>
      <c r="M10" s="160">
        <v>11.631149616803963</v>
      </c>
      <c r="N10" s="104">
        <v>-4326.86011727</v>
      </c>
      <c r="O10" s="111">
        <v>-11.753140632205113</v>
      </c>
      <c r="Q10" s="159"/>
    </row>
    <row r="11" spans="1:17" ht="21">
      <c r="A11" s="156">
        <v>4</v>
      </c>
      <c r="B11" s="157" t="s">
        <v>17</v>
      </c>
      <c r="C11" s="107">
        <v>100</v>
      </c>
      <c r="D11" s="108">
        <v>31086.503574379996</v>
      </c>
      <c r="E11" s="174">
        <v>10.502325834323825</v>
      </c>
      <c r="F11" s="107">
        <v>100</v>
      </c>
      <c r="G11" s="108">
        <v>31781.8317153</v>
      </c>
      <c r="H11" s="160">
        <v>10.825144703166545</v>
      </c>
      <c r="I11" s="104">
        <v>-695.3281409200026</v>
      </c>
      <c r="J11" s="111">
        <v>-2.1878164454104345</v>
      </c>
      <c r="K11" s="129"/>
      <c r="L11" s="110">
        <v>34210.637577509995</v>
      </c>
      <c r="M11" s="160">
        <v>10.808486588365165</v>
      </c>
      <c r="N11" s="104">
        <v>-3124.1340031299987</v>
      </c>
      <c r="O11" s="111">
        <v>-9.132054309282438</v>
      </c>
      <c r="Q11" s="159"/>
    </row>
    <row r="12" spans="1:17" ht="21">
      <c r="A12" s="156">
        <v>5</v>
      </c>
      <c r="B12" s="157" t="s">
        <v>39</v>
      </c>
      <c r="C12" s="107">
        <v>51</v>
      </c>
      <c r="D12" s="108">
        <v>30499.51139162</v>
      </c>
      <c r="E12" s="174">
        <v>10.304015234651652</v>
      </c>
      <c r="F12" s="107">
        <v>48</v>
      </c>
      <c r="G12" s="108">
        <v>30042.056301080003</v>
      </c>
      <c r="H12" s="160">
        <v>10.232563357363356</v>
      </c>
      <c r="I12" s="104">
        <v>457.4550905399956</v>
      </c>
      <c r="J12" s="111">
        <v>1.522715642216376</v>
      </c>
      <c r="K12" s="129"/>
      <c r="L12" s="110">
        <v>20766.655729349997</v>
      </c>
      <c r="M12" s="160">
        <v>6.561003706152295</v>
      </c>
      <c r="N12" s="104">
        <v>9732.855662270002</v>
      </c>
      <c r="O12" s="111">
        <v>46.86770845107395</v>
      </c>
      <c r="Q12" s="159"/>
    </row>
    <row r="13" spans="1:17" ht="21">
      <c r="A13" s="156">
        <v>6</v>
      </c>
      <c r="B13" s="157" t="s">
        <v>12</v>
      </c>
      <c r="C13" s="107">
        <v>103</v>
      </c>
      <c r="D13" s="108">
        <v>22686.551521430003</v>
      </c>
      <c r="E13" s="174">
        <v>7.664469423688952</v>
      </c>
      <c r="F13" s="107">
        <v>101</v>
      </c>
      <c r="G13" s="108">
        <v>22238.38428368</v>
      </c>
      <c r="H13" s="160">
        <v>7.574570590894224</v>
      </c>
      <c r="I13" s="104">
        <v>448.16723775000355</v>
      </c>
      <c r="J13" s="109">
        <v>2.0152868663165355</v>
      </c>
      <c r="K13" s="129"/>
      <c r="L13" s="110">
        <v>24535.491235370006</v>
      </c>
      <c r="M13" s="160">
        <v>7.7517271449738825</v>
      </c>
      <c r="N13" s="104">
        <v>-1848.9397139400025</v>
      </c>
      <c r="O13" s="111">
        <v>-7.535776219856556</v>
      </c>
      <c r="Q13" s="159"/>
    </row>
    <row r="14" spans="1:17" ht="21">
      <c r="A14" s="156">
        <v>7</v>
      </c>
      <c r="B14" s="161" t="s">
        <v>13</v>
      </c>
      <c r="C14" s="107">
        <v>26</v>
      </c>
      <c r="D14" s="108">
        <v>21251.38710065</v>
      </c>
      <c r="E14" s="174">
        <v>7.179610638049184</v>
      </c>
      <c r="F14" s="107">
        <v>27</v>
      </c>
      <c r="G14" s="108">
        <v>21219.41819807</v>
      </c>
      <c r="H14" s="160">
        <v>7.227502636373614</v>
      </c>
      <c r="I14" s="104">
        <v>31.96890257999985</v>
      </c>
      <c r="J14" s="111">
        <v>0.15065871402123343</v>
      </c>
      <c r="K14" s="129"/>
      <c r="L14" s="110">
        <v>27334.71205846</v>
      </c>
      <c r="M14" s="160">
        <v>8.636111151430708</v>
      </c>
      <c r="N14" s="104">
        <v>-6083.32495781</v>
      </c>
      <c r="O14" s="111">
        <v>-22.25494435353758</v>
      </c>
      <c r="Q14" s="159"/>
    </row>
    <row r="15" spans="1:17" ht="21">
      <c r="A15" s="156">
        <v>8</v>
      </c>
      <c r="B15" s="161" t="s">
        <v>15</v>
      </c>
      <c r="C15" s="107">
        <v>32</v>
      </c>
      <c r="D15" s="108">
        <v>17634.727082149995</v>
      </c>
      <c r="E15" s="174">
        <v>5.957751066245723</v>
      </c>
      <c r="F15" s="107">
        <v>31</v>
      </c>
      <c r="G15" s="108">
        <v>17109.60116278</v>
      </c>
      <c r="H15" s="160">
        <v>5.827666261016566</v>
      </c>
      <c r="I15" s="104">
        <v>525.1259193699952</v>
      </c>
      <c r="J15" s="109">
        <v>3.069188547260513</v>
      </c>
      <c r="K15" s="129"/>
      <c r="L15" s="110">
        <v>25678.57249136</v>
      </c>
      <c r="M15" s="160">
        <v>8.112871493622373</v>
      </c>
      <c r="N15" s="104">
        <v>-8043.845409210004</v>
      </c>
      <c r="O15" s="111">
        <v>-31.325126861769654</v>
      </c>
      <c r="Q15" s="159"/>
    </row>
    <row r="16" spans="1:17" ht="21">
      <c r="A16" s="156">
        <v>9</v>
      </c>
      <c r="B16" s="157" t="s">
        <v>16</v>
      </c>
      <c r="C16" s="107">
        <v>25</v>
      </c>
      <c r="D16" s="113">
        <v>9454.0939305</v>
      </c>
      <c r="E16" s="174">
        <v>3.193989786881155</v>
      </c>
      <c r="F16" s="107">
        <v>25</v>
      </c>
      <c r="G16" s="108">
        <v>9399.31507822</v>
      </c>
      <c r="H16" s="160">
        <v>3.201481486147446</v>
      </c>
      <c r="I16" s="104">
        <v>54.77885228000014</v>
      </c>
      <c r="J16" s="112">
        <v>0.582796212533966</v>
      </c>
      <c r="K16" s="129"/>
      <c r="L16" s="110">
        <v>9088.44179665</v>
      </c>
      <c r="M16" s="160">
        <v>2.8713963908350735</v>
      </c>
      <c r="N16" s="104">
        <v>365.6521338499988</v>
      </c>
      <c r="O16" s="111">
        <v>4.023265396107594</v>
      </c>
      <c r="Q16" s="159"/>
    </row>
    <row r="17" spans="1:17" ht="21">
      <c r="A17" s="156">
        <v>10</v>
      </c>
      <c r="B17" s="157" t="s">
        <v>20</v>
      </c>
      <c r="C17" s="107">
        <v>84</v>
      </c>
      <c r="D17" s="108">
        <v>8698.891297600005</v>
      </c>
      <c r="E17" s="174">
        <v>2.938850636134345</v>
      </c>
      <c r="F17" s="107">
        <v>83</v>
      </c>
      <c r="G17" s="108">
        <v>8917.319300099998</v>
      </c>
      <c r="H17" s="160">
        <v>3.0373098898969837</v>
      </c>
      <c r="I17" s="104">
        <v>-218.42800249999345</v>
      </c>
      <c r="J17" s="112">
        <v>-2.4494805574310208</v>
      </c>
      <c r="K17" s="129"/>
      <c r="L17" s="110">
        <v>6948.471231519999</v>
      </c>
      <c r="M17" s="160">
        <v>2.1952954821542785</v>
      </c>
      <c r="N17" s="104">
        <v>1750.420066080006</v>
      </c>
      <c r="O17" s="111">
        <v>25.19144150931595</v>
      </c>
      <c r="Q17" s="159"/>
    </row>
    <row r="18" spans="1:17" ht="21">
      <c r="A18" s="156">
        <v>11</v>
      </c>
      <c r="B18" s="157" t="s">
        <v>32</v>
      </c>
      <c r="C18" s="107">
        <v>73</v>
      </c>
      <c r="D18" s="108">
        <v>8648.49026399</v>
      </c>
      <c r="E18" s="174">
        <v>2.921823051282531</v>
      </c>
      <c r="F18" s="107">
        <v>66</v>
      </c>
      <c r="G18" s="108">
        <v>8532.38441798</v>
      </c>
      <c r="H18" s="160">
        <v>2.9061980069327515</v>
      </c>
      <c r="I18" s="104">
        <v>116.10584600999937</v>
      </c>
      <c r="J18" s="112">
        <v>1.360766701572113</v>
      </c>
      <c r="K18" s="129"/>
      <c r="L18" s="110">
        <v>5675.94053362</v>
      </c>
      <c r="M18" s="160">
        <v>1.7932529610123449</v>
      </c>
      <c r="N18" s="104">
        <v>2972.5497303699995</v>
      </c>
      <c r="O18" s="114">
        <v>52.37105133083851</v>
      </c>
      <c r="Q18" s="159"/>
    </row>
    <row r="19" spans="1:17" ht="21">
      <c r="A19" s="156">
        <v>12</v>
      </c>
      <c r="B19" s="157" t="s">
        <v>18</v>
      </c>
      <c r="C19" s="107">
        <v>166</v>
      </c>
      <c r="D19" s="108">
        <v>8449.23452839</v>
      </c>
      <c r="E19" s="174">
        <v>2.854506099582831</v>
      </c>
      <c r="F19" s="107">
        <v>165</v>
      </c>
      <c r="G19" s="108">
        <v>8189.20707282</v>
      </c>
      <c r="H19" s="160">
        <v>2.7893090732336554</v>
      </c>
      <c r="I19" s="104">
        <v>260.0274555699998</v>
      </c>
      <c r="J19" s="111">
        <v>3.175245823652837</v>
      </c>
      <c r="K19" s="129"/>
      <c r="L19" s="110">
        <v>7079.924354600001</v>
      </c>
      <c r="M19" s="160">
        <v>2.236826696373535</v>
      </c>
      <c r="N19" s="104">
        <v>1369.3101737899988</v>
      </c>
      <c r="O19" s="111">
        <v>19.340745821674272</v>
      </c>
      <c r="Q19" s="159"/>
    </row>
    <row r="20" spans="1:17" ht="21">
      <c r="A20" s="156">
        <v>13</v>
      </c>
      <c r="B20" s="157" t="s">
        <v>21</v>
      </c>
      <c r="C20" s="107">
        <v>97</v>
      </c>
      <c r="D20" s="108">
        <v>6056.8463577</v>
      </c>
      <c r="E20" s="174">
        <v>2.0462569495730616</v>
      </c>
      <c r="F20" s="107">
        <v>97</v>
      </c>
      <c r="G20" s="108">
        <v>6120.73115509</v>
      </c>
      <c r="H20" s="160">
        <v>2.084769721159023</v>
      </c>
      <c r="I20" s="104">
        <v>-63.88479739000013</v>
      </c>
      <c r="J20" s="111">
        <v>-1.043744542461623</v>
      </c>
      <c r="K20" s="129"/>
      <c r="L20" s="110">
        <v>5595.831468140001</v>
      </c>
      <c r="M20" s="160">
        <v>1.7679433549611483</v>
      </c>
      <c r="N20" s="104">
        <v>461.0148895599996</v>
      </c>
      <c r="O20" s="114">
        <v>8.238541353234078</v>
      </c>
      <c r="Q20" s="159"/>
    </row>
    <row r="21" spans="1:17" ht="21">
      <c r="A21" s="156">
        <v>14</v>
      </c>
      <c r="B21" s="157" t="s">
        <v>22</v>
      </c>
      <c r="C21" s="107">
        <v>2</v>
      </c>
      <c r="D21" s="108">
        <v>2532.11274834</v>
      </c>
      <c r="E21" s="174">
        <v>0.8554539775978094</v>
      </c>
      <c r="F21" s="107">
        <v>2</v>
      </c>
      <c r="G21" s="108">
        <v>2514.11741639</v>
      </c>
      <c r="H21" s="160">
        <v>0.85632839154677</v>
      </c>
      <c r="I21" s="104">
        <v>17.995331950000036</v>
      </c>
      <c r="J21" s="109">
        <v>0.715771341174645</v>
      </c>
      <c r="K21" s="129"/>
      <c r="L21" s="110">
        <v>2694.85252047</v>
      </c>
      <c r="M21" s="160">
        <v>0.8514099527998937</v>
      </c>
      <c r="N21" s="104">
        <v>-162.7397721299999</v>
      </c>
      <c r="O21" s="114">
        <v>-6.03891199588232</v>
      </c>
      <c r="Q21" s="159"/>
    </row>
    <row r="22" spans="1:17" ht="21">
      <c r="A22" s="156">
        <v>15</v>
      </c>
      <c r="B22" s="157" t="s">
        <v>85</v>
      </c>
      <c r="C22" s="107">
        <v>23</v>
      </c>
      <c r="D22" s="108">
        <v>1023.9019115500001</v>
      </c>
      <c r="E22" s="174">
        <v>0.3459170463399271</v>
      </c>
      <c r="F22" s="107">
        <v>20</v>
      </c>
      <c r="G22" s="108">
        <v>861.51694638</v>
      </c>
      <c r="H22" s="160">
        <v>0.29343952520848726</v>
      </c>
      <c r="I22" s="104">
        <v>162.3849651700001</v>
      </c>
      <c r="J22" s="111">
        <v>18.848725594119067</v>
      </c>
      <c r="K22" s="129"/>
      <c r="L22" s="110">
        <v>0</v>
      </c>
      <c r="M22" s="160">
        <v>0</v>
      </c>
      <c r="N22" s="104">
        <v>1023.9019115500001</v>
      </c>
      <c r="O22" s="114" t="s">
        <v>86</v>
      </c>
      <c r="Q22" s="159"/>
    </row>
    <row r="23" spans="1:17" ht="21">
      <c r="A23" s="156">
        <v>16</v>
      </c>
      <c r="B23" s="157" t="s">
        <v>25</v>
      </c>
      <c r="C23" s="107">
        <v>45</v>
      </c>
      <c r="D23" s="108">
        <v>891.9027957899999</v>
      </c>
      <c r="E23" s="174">
        <v>0.3013222040722148</v>
      </c>
      <c r="F23" s="107">
        <v>44</v>
      </c>
      <c r="G23" s="108">
        <v>834.3333229299999</v>
      </c>
      <c r="H23" s="160">
        <v>0.284180566818717</v>
      </c>
      <c r="I23" s="104">
        <v>57.56947286000002</v>
      </c>
      <c r="J23" s="109">
        <v>6.90005676122684</v>
      </c>
      <c r="K23" s="129"/>
      <c r="L23" s="110">
        <v>383.11033707</v>
      </c>
      <c r="M23" s="160">
        <v>0.12103963074945247</v>
      </c>
      <c r="N23" s="104">
        <v>508.7924587199999</v>
      </c>
      <c r="O23" s="114">
        <v>132.80572448428504</v>
      </c>
      <c r="Q23" s="159"/>
    </row>
    <row r="24" spans="1:17" ht="21">
      <c r="A24" s="156">
        <v>17</v>
      </c>
      <c r="B24" s="157" t="s">
        <v>26</v>
      </c>
      <c r="C24" s="107">
        <v>171</v>
      </c>
      <c r="D24" s="108">
        <v>651.2195024600001</v>
      </c>
      <c r="E24" s="174">
        <v>0.22000928435508604</v>
      </c>
      <c r="F24" s="107">
        <v>161</v>
      </c>
      <c r="G24" s="108">
        <v>600.97436891</v>
      </c>
      <c r="H24" s="160">
        <v>0.2046966507349885</v>
      </c>
      <c r="I24" s="104">
        <v>50.245133550000105</v>
      </c>
      <c r="J24" s="112">
        <v>8.360611724778009</v>
      </c>
      <c r="K24" s="129"/>
      <c r="L24" s="110">
        <v>366.39172027</v>
      </c>
      <c r="M24" s="160">
        <v>0.11575756183011697</v>
      </c>
      <c r="N24" s="104">
        <v>284.82778219000005</v>
      </c>
      <c r="O24" s="114">
        <v>77.73859681657267</v>
      </c>
      <c r="Q24" s="159"/>
    </row>
    <row r="25" spans="1:17" ht="21">
      <c r="A25" s="156">
        <v>18</v>
      </c>
      <c r="B25" s="157" t="s">
        <v>23</v>
      </c>
      <c r="C25" s="107">
        <v>22</v>
      </c>
      <c r="D25" s="108">
        <v>548.7695344488558</v>
      </c>
      <c r="E25" s="174">
        <v>0.1853973845898179</v>
      </c>
      <c r="F25" s="107">
        <v>22</v>
      </c>
      <c r="G25" s="108">
        <v>557.5453843027879</v>
      </c>
      <c r="H25" s="160">
        <v>0.18990439310503124</v>
      </c>
      <c r="I25" s="104">
        <v>-8.775849853932073</v>
      </c>
      <c r="J25" s="111">
        <v>-1.574015335972389</v>
      </c>
      <c r="K25" s="129"/>
      <c r="L25" s="110">
        <v>217.52650541999998</v>
      </c>
      <c r="M25" s="160">
        <v>0.06872518266048458</v>
      </c>
      <c r="N25" s="104">
        <v>331.2430290288558</v>
      </c>
      <c r="O25" s="114">
        <v>152.27708843540336</v>
      </c>
      <c r="Q25" s="159"/>
    </row>
    <row r="26" spans="1:17" ht="21">
      <c r="A26" s="156">
        <v>19</v>
      </c>
      <c r="B26" s="157" t="s">
        <v>24</v>
      </c>
      <c r="C26" s="107">
        <v>7</v>
      </c>
      <c r="D26" s="108">
        <v>474.56905147000003</v>
      </c>
      <c r="E26" s="174">
        <v>0.16032934670503032</v>
      </c>
      <c r="F26" s="107">
        <v>7</v>
      </c>
      <c r="G26" s="108">
        <v>473.70400073</v>
      </c>
      <c r="H26" s="160">
        <v>0.16134735091126126</v>
      </c>
      <c r="I26" s="104">
        <v>0.8650507400000151</v>
      </c>
      <c r="J26" s="109">
        <v>0.1826141933922727</v>
      </c>
      <c r="K26" s="129"/>
      <c r="L26" s="110">
        <v>229.93792478999998</v>
      </c>
      <c r="M26" s="160">
        <v>0.07264643842484396</v>
      </c>
      <c r="N26" s="104">
        <v>244.63112668000005</v>
      </c>
      <c r="O26" s="114">
        <v>106.39007327887265</v>
      </c>
      <c r="Q26" s="159"/>
    </row>
    <row r="27" spans="1:17" ht="21">
      <c r="A27" s="156">
        <v>20</v>
      </c>
      <c r="B27" s="157" t="s">
        <v>33</v>
      </c>
      <c r="C27" s="107">
        <v>8</v>
      </c>
      <c r="D27" s="108">
        <v>441.64954301999995</v>
      </c>
      <c r="E27" s="174">
        <v>0.14920775487916116</v>
      </c>
      <c r="F27" s="107">
        <v>8</v>
      </c>
      <c r="G27" s="108">
        <v>539.0724492</v>
      </c>
      <c r="H27" s="160">
        <v>0.18361236445887819</v>
      </c>
      <c r="I27" s="104">
        <v>-97.4229061800001</v>
      </c>
      <c r="J27" s="112">
        <v>-18.072321507912093</v>
      </c>
      <c r="K27" s="129"/>
      <c r="L27" s="110">
        <v>6.77975938</v>
      </c>
      <c r="M27" s="160">
        <v>0.002141992769501798</v>
      </c>
      <c r="N27" s="104">
        <v>434.86978364</v>
      </c>
      <c r="O27" s="114">
        <v>6414.236247422692</v>
      </c>
      <c r="Q27" s="159"/>
    </row>
    <row r="28" spans="1:17" ht="21">
      <c r="A28" s="156">
        <v>21</v>
      </c>
      <c r="B28" s="157" t="s">
        <v>34</v>
      </c>
      <c r="C28" s="107">
        <v>10</v>
      </c>
      <c r="D28" s="108">
        <v>374.49129039999997</v>
      </c>
      <c r="E28" s="174">
        <v>0.12651887802327824</v>
      </c>
      <c r="F28" s="107">
        <v>8</v>
      </c>
      <c r="G28" s="108">
        <v>357.0451701568001</v>
      </c>
      <c r="H28" s="160">
        <v>0.12161242521001119</v>
      </c>
      <c r="I28" s="104">
        <v>17.446120243199857</v>
      </c>
      <c r="J28" s="112">
        <v>4.886250172642921</v>
      </c>
      <c r="K28" s="129"/>
      <c r="L28" s="110">
        <v>119.34738015050002</v>
      </c>
      <c r="M28" s="160">
        <v>0.03770653367072055</v>
      </c>
      <c r="N28" s="104">
        <v>255.14391024949995</v>
      </c>
      <c r="O28" s="114">
        <v>213.78258150933615</v>
      </c>
      <c r="Q28" s="159"/>
    </row>
    <row r="29" spans="1:17" ht="21">
      <c r="A29" s="156">
        <v>22</v>
      </c>
      <c r="B29" s="157" t="s">
        <v>19</v>
      </c>
      <c r="C29" s="107">
        <v>1</v>
      </c>
      <c r="D29" s="108">
        <v>139.78039806</v>
      </c>
      <c r="E29" s="174">
        <v>0.047223686065726515</v>
      </c>
      <c r="F29" s="107">
        <v>1</v>
      </c>
      <c r="G29" s="108">
        <v>140.72469918000002</v>
      </c>
      <c r="H29" s="160">
        <v>0.04793195199003347</v>
      </c>
      <c r="I29" s="104">
        <v>-0.9443011200000058</v>
      </c>
      <c r="J29" s="111">
        <v>-0.671027279150305</v>
      </c>
      <c r="K29" s="129"/>
      <c r="L29" s="110">
        <v>103.88272973000001</v>
      </c>
      <c r="M29" s="160">
        <v>0.03282064207384444</v>
      </c>
      <c r="N29" s="104">
        <v>35.89766833</v>
      </c>
      <c r="O29" s="111">
        <v>34.55595402941478</v>
      </c>
      <c r="Q29" s="159"/>
    </row>
    <row r="30" spans="1:17" ht="21">
      <c r="A30" s="156">
        <v>23</v>
      </c>
      <c r="B30" s="157" t="s">
        <v>73</v>
      </c>
      <c r="C30" s="107">
        <v>2</v>
      </c>
      <c r="D30" s="108">
        <v>117.50819956000001</v>
      </c>
      <c r="E30" s="174">
        <v>0.039699202486089866</v>
      </c>
      <c r="F30" s="107">
        <v>1</v>
      </c>
      <c r="G30" s="108">
        <v>112.09528168000001</v>
      </c>
      <c r="H30" s="160">
        <v>0.03818054464570246</v>
      </c>
      <c r="I30" s="104">
        <v>5.412917879999995</v>
      </c>
      <c r="J30" s="111">
        <v>4.828854345049356</v>
      </c>
      <c r="K30" s="129"/>
      <c r="L30" s="110">
        <v>103.03308613</v>
      </c>
      <c r="M30" s="160">
        <v>0.03255220622740095</v>
      </c>
      <c r="N30" s="104">
        <v>14.475113430000007</v>
      </c>
      <c r="O30" s="118">
        <v>14.048995302088024</v>
      </c>
      <c r="Q30" s="159"/>
    </row>
    <row r="31" spans="1:17" ht="21.75" thickBot="1">
      <c r="A31" s="156">
        <v>24</v>
      </c>
      <c r="B31" s="162" t="s">
        <v>74</v>
      </c>
      <c r="C31" s="115">
        <v>0</v>
      </c>
      <c r="D31" s="134">
        <v>0</v>
      </c>
      <c r="E31" s="174">
        <v>0</v>
      </c>
      <c r="F31" s="115"/>
      <c r="G31" s="116">
        <v>0</v>
      </c>
      <c r="H31" s="163">
        <v>0</v>
      </c>
      <c r="I31" s="104">
        <v>0</v>
      </c>
      <c r="J31" s="111">
        <v>0</v>
      </c>
      <c r="K31" s="129"/>
      <c r="L31" s="117">
        <v>0</v>
      </c>
      <c r="M31" s="164">
        <v>0</v>
      </c>
      <c r="N31" s="104">
        <v>0</v>
      </c>
      <c r="O31" s="118" t="s">
        <v>81</v>
      </c>
      <c r="Q31" s="159"/>
    </row>
    <row r="32" spans="1:17" ht="22.5" customHeight="1" thickBot="1">
      <c r="A32" s="193" t="s">
        <v>27</v>
      </c>
      <c r="B32" s="194"/>
      <c r="C32" s="119">
        <v>1889</v>
      </c>
      <c r="D32" s="119">
        <v>295996.3732298489</v>
      </c>
      <c r="E32" s="144">
        <v>99.99999999999997</v>
      </c>
      <c r="F32" s="119">
        <v>1860</v>
      </c>
      <c r="G32" s="121">
        <v>293592.67323237954</v>
      </c>
      <c r="H32" s="121">
        <v>100</v>
      </c>
      <c r="I32" s="122">
        <v>2403.699997469291</v>
      </c>
      <c r="J32" s="123">
        <v>0.8187193403041224</v>
      </c>
      <c r="K32" s="128"/>
      <c r="L32" s="120">
        <v>316516.4456450005</v>
      </c>
      <c r="M32" s="124">
        <v>100.00000000000001</v>
      </c>
      <c r="N32" s="122">
        <v>-20520.072415151575</v>
      </c>
      <c r="O32" s="125">
        <v>-6.483098334222589</v>
      </c>
      <c r="Q32" s="159"/>
    </row>
    <row r="33" spans="1:15" ht="22.5" customHeight="1">
      <c r="A33" s="165"/>
      <c r="B33" s="165"/>
      <c r="C33" s="126"/>
      <c r="D33" s="126"/>
      <c r="E33" s="126"/>
      <c r="F33" s="126"/>
      <c r="G33" s="127"/>
      <c r="H33" s="127"/>
      <c r="I33" s="128"/>
      <c r="J33" s="128"/>
      <c r="K33" s="128"/>
      <c r="L33" s="127"/>
      <c r="M33" s="127"/>
      <c r="N33" s="129"/>
      <c r="O33" s="129"/>
    </row>
    <row r="34" spans="2:14" ht="21">
      <c r="B34" s="81" t="s">
        <v>94</v>
      </c>
      <c r="N34" s="166" t="s">
        <v>28</v>
      </c>
    </row>
    <row r="35" spans="2:14" ht="21">
      <c r="B35" s="81" t="s">
        <v>88</v>
      </c>
      <c r="N35" s="166" t="s">
        <v>29</v>
      </c>
    </row>
    <row r="36" spans="2:8" ht="21">
      <c r="B36" s="130"/>
      <c r="H36" s="166"/>
    </row>
    <row r="37" spans="2:8" ht="21">
      <c r="B37" s="130"/>
      <c r="H37" s="166"/>
    </row>
    <row r="38" spans="2:4" ht="21">
      <c r="B38" s="130"/>
      <c r="D38" s="130"/>
    </row>
    <row r="39" spans="2:6" ht="21">
      <c r="B39" s="167"/>
      <c r="D39" s="130"/>
      <c r="F39" s="168"/>
    </row>
    <row r="40" spans="2:4" ht="21">
      <c r="B40" s="130"/>
      <c r="D40" s="130"/>
    </row>
    <row r="41" spans="2:4" ht="21">
      <c r="B41" s="130"/>
      <c r="D41" s="130"/>
    </row>
    <row r="42" spans="2:4" ht="21">
      <c r="B42" s="130"/>
      <c r="D42" s="130"/>
    </row>
    <row r="43" ht="21">
      <c r="C43" s="130"/>
    </row>
    <row r="59" ht="0.75" customHeight="1">
      <c r="A59" s="81">
        <v>100</v>
      </c>
    </row>
  </sheetData>
  <sheetProtection/>
  <mergeCells count="12">
    <mergeCell ref="C5:E5"/>
    <mergeCell ref="F5:H5"/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</mergeCells>
  <conditionalFormatting sqref="J8:K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M25" sqref="M25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710937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95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209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210"/>
      <c r="C5" s="180" t="s">
        <v>96</v>
      </c>
      <c r="D5" s="189"/>
      <c r="E5" s="181"/>
      <c r="F5" s="180" t="s">
        <v>97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210"/>
      <c r="C6" s="3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211"/>
      <c r="C7" s="7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76" t="s">
        <v>10</v>
      </c>
      <c r="C8" s="101">
        <v>525</v>
      </c>
      <c r="D8" s="102">
        <v>60626.69039049001</v>
      </c>
      <c r="E8" s="22">
        <v>19.170728223442943</v>
      </c>
      <c r="F8" s="103">
        <v>497</v>
      </c>
      <c r="G8" s="102">
        <v>54572.699168620005</v>
      </c>
      <c r="H8" s="13">
        <v>18.436948592692005</v>
      </c>
      <c r="I8" s="104">
        <v>6053.991221870005</v>
      </c>
      <c r="J8" s="105">
        <v>11.093442901118452</v>
      </c>
      <c r="K8" s="129"/>
      <c r="L8" s="106">
        <v>76960.63121580001</v>
      </c>
      <c r="M8" s="13">
        <v>24.31489177725626</v>
      </c>
      <c r="N8" s="104">
        <v>-16333.940825309997</v>
      </c>
      <c r="O8" s="105">
        <v>-21.22376150932172</v>
      </c>
      <c r="Q8" s="85"/>
    </row>
    <row r="9" spans="1:17" ht="21">
      <c r="A9" s="11">
        <v>2</v>
      </c>
      <c r="B9" s="176" t="s">
        <v>14</v>
      </c>
      <c r="C9" s="107">
        <v>14</v>
      </c>
      <c r="D9" s="108">
        <v>37468.1235075</v>
      </c>
      <c r="E9" s="23">
        <v>11.847772131024135</v>
      </c>
      <c r="F9" s="107">
        <v>13</v>
      </c>
      <c r="G9" s="108">
        <v>37273.89080023</v>
      </c>
      <c r="H9" s="14">
        <v>12.592684968908673</v>
      </c>
      <c r="I9" s="104">
        <v>194.23270726999908</v>
      </c>
      <c r="J9" s="109">
        <v>0.5210958746190257</v>
      </c>
      <c r="K9" s="129"/>
      <c r="L9" s="110">
        <v>31601.77263445</v>
      </c>
      <c r="M9" s="14">
        <v>9.984243494852718</v>
      </c>
      <c r="N9" s="104">
        <v>5866.35087305</v>
      </c>
      <c r="O9" s="111">
        <v>18.56336016624245</v>
      </c>
      <c r="Q9" s="85"/>
    </row>
    <row r="10" spans="1:17" ht="21">
      <c r="A10" s="11">
        <v>3</v>
      </c>
      <c r="B10" s="176" t="s">
        <v>17</v>
      </c>
      <c r="C10" s="107">
        <v>100</v>
      </c>
      <c r="D10" s="108">
        <v>36759.33612004</v>
      </c>
      <c r="E10" s="23">
        <v>11.623646910173694</v>
      </c>
      <c r="F10" s="107">
        <v>100</v>
      </c>
      <c r="G10" s="108">
        <v>31086.503574379996</v>
      </c>
      <c r="H10" s="14">
        <v>10.502325834323825</v>
      </c>
      <c r="I10" s="104">
        <v>5672.832545660007</v>
      </c>
      <c r="J10" s="112">
        <v>18.24853841181188</v>
      </c>
      <c r="K10" s="129"/>
      <c r="L10" s="110">
        <v>34210.637577509995</v>
      </c>
      <c r="M10" s="14">
        <v>10.808486588365165</v>
      </c>
      <c r="N10" s="104">
        <v>2548.698542530008</v>
      </c>
      <c r="O10" s="111">
        <v>7.450017664112514</v>
      </c>
      <c r="Q10" s="85"/>
    </row>
    <row r="11" spans="1:17" ht="21">
      <c r="A11" s="11">
        <v>4</v>
      </c>
      <c r="B11" s="176" t="s">
        <v>11</v>
      </c>
      <c r="C11" s="107">
        <v>334</v>
      </c>
      <c r="D11" s="108">
        <v>32669.957814549998</v>
      </c>
      <c r="E11" s="23">
        <v>10.330547128667398</v>
      </c>
      <c r="F11" s="107">
        <v>331</v>
      </c>
      <c r="G11" s="108">
        <v>32487.641237490003</v>
      </c>
      <c r="H11" s="14">
        <v>10.9756889528719</v>
      </c>
      <c r="I11" s="104">
        <v>182.31657705999532</v>
      </c>
      <c r="J11" s="111">
        <v>0.5611874858110847</v>
      </c>
      <c r="K11" s="129"/>
      <c r="L11" s="110">
        <v>36814.50135476</v>
      </c>
      <c r="M11" s="14">
        <v>11.631149616803963</v>
      </c>
      <c r="N11" s="104">
        <v>-4144.543540210005</v>
      </c>
      <c r="O11" s="111">
        <v>-11.25791030081174</v>
      </c>
      <c r="Q11" s="85"/>
    </row>
    <row r="12" spans="1:17" ht="21">
      <c r="A12" s="11">
        <v>5</v>
      </c>
      <c r="B12" s="176" t="s">
        <v>39</v>
      </c>
      <c r="C12" s="107">
        <v>53</v>
      </c>
      <c r="D12" s="108">
        <v>30936.013086540002</v>
      </c>
      <c r="E12" s="23">
        <v>9.782257540021709</v>
      </c>
      <c r="F12" s="107">
        <v>51</v>
      </c>
      <c r="G12" s="108">
        <v>30499.51139162</v>
      </c>
      <c r="H12" s="14">
        <v>10.304015234651652</v>
      </c>
      <c r="I12" s="104">
        <v>436.5016949200035</v>
      </c>
      <c r="J12" s="111">
        <v>1.4311760254622834</v>
      </c>
      <c r="K12" s="129"/>
      <c r="L12" s="110">
        <v>20766.655729349997</v>
      </c>
      <c r="M12" s="14">
        <v>6.561003706152295</v>
      </c>
      <c r="N12" s="104">
        <v>10169.357357190005</v>
      </c>
      <c r="O12" s="111">
        <v>48.969643883571564</v>
      </c>
      <c r="Q12" s="85"/>
    </row>
    <row r="13" spans="1:17" ht="21">
      <c r="A13" s="11">
        <v>6</v>
      </c>
      <c r="B13" s="176" t="s">
        <v>12</v>
      </c>
      <c r="C13" s="107">
        <v>105</v>
      </c>
      <c r="D13" s="108">
        <v>22961.695391589998</v>
      </c>
      <c r="E13" s="23">
        <v>7.260703480041908</v>
      </c>
      <c r="F13" s="107">
        <v>103</v>
      </c>
      <c r="G13" s="108">
        <v>22686.551521430003</v>
      </c>
      <c r="H13" s="14">
        <v>7.664469423688952</v>
      </c>
      <c r="I13" s="104">
        <v>275.14387015999455</v>
      </c>
      <c r="J13" s="109">
        <v>1.2128060534016822</v>
      </c>
      <c r="K13" s="129"/>
      <c r="L13" s="110">
        <v>24535.491235370006</v>
      </c>
      <c r="M13" s="14">
        <v>7.7517271449738825</v>
      </c>
      <c r="N13" s="104">
        <v>-1573.795843780008</v>
      </c>
      <c r="O13" s="111">
        <v>-6.4143645166200995</v>
      </c>
      <c r="Q13" s="85"/>
    </row>
    <row r="14" spans="1:17" ht="21">
      <c r="A14" s="11">
        <v>7</v>
      </c>
      <c r="B14" s="177" t="s">
        <v>15</v>
      </c>
      <c r="C14" s="107">
        <v>34</v>
      </c>
      <c r="D14" s="108">
        <v>22534.233371839997</v>
      </c>
      <c r="E14" s="23">
        <v>7.125535979495701</v>
      </c>
      <c r="F14" s="107">
        <v>32</v>
      </c>
      <c r="G14" s="108">
        <v>17634.727082149995</v>
      </c>
      <c r="H14" s="14">
        <v>5.957751066245723</v>
      </c>
      <c r="I14" s="104">
        <v>4899.506289690002</v>
      </c>
      <c r="J14" s="111">
        <v>27.78328389697235</v>
      </c>
      <c r="K14" s="129"/>
      <c r="L14" s="110">
        <v>25678.57249136</v>
      </c>
      <c r="M14" s="14">
        <v>8.112871493622373</v>
      </c>
      <c r="N14" s="104">
        <v>-3144.339119520002</v>
      </c>
      <c r="O14" s="111">
        <v>-12.24499189188951</v>
      </c>
      <c r="Q14" s="85"/>
    </row>
    <row r="15" spans="1:17" ht="21">
      <c r="A15" s="11">
        <v>8</v>
      </c>
      <c r="B15" s="177" t="s">
        <v>13</v>
      </c>
      <c r="C15" s="107">
        <v>28</v>
      </c>
      <c r="D15" s="108">
        <v>21507.920485489994</v>
      </c>
      <c r="E15" s="23">
        <v>6.801006217278638</v>
      </c>
      <c r="F15" s="107">
        <v>26</v>
      </c>
      <c r="G15" s="108">
        <v>21251.38710065</v>
      </c>
      <c r="H15" s="14">
        <v>7.179610638049184</v>
      </c>
      <c r="I15" s="104">
        <v>256.53338483999323</v>
      </c>
      <c r="J15" s="109">
        <v>1.2071371323905102</v>
      </c>
      <c r="K15" s="129"/>
      <c r="L15" s="110">
        <v>27334.71205846</v>
      </c>
      <c r="M15" s="14">
        <v>8.636111151430708</v>
      </c>
      <c r="N15" s="104">
        <v>-5826.791572970007</v>
      </c>
      <c r="O15" s="111">
        <v>-21.316454918231468</v>
      </c>
      <c r="Q15" s="85"/>
    </row>
    <row r="16" spans="1:17" ht="21">
      <c r="A16" s="11">
        <v>9</v>
      </c>
      <c r="B16" s="176" t="s">
        <v>20</v>
      </c>
      <c r="C16" s="107">
        <v>85</v>
      </c>
      <c r="D16" s="108">
        <v>9655.266093690001</v>
      </c>
      <c r="E16" s="23">
        <v>3.0530857121666233</v>
      </c>
      <c r="F16" s="107">
        <v>84</v>
      </c>
      <c r="G16" s="108">
        <v>8698.891297600005</v>
      </c>
      <c r="H16" s="14">
        <v>2.938850636134345</v>
      </c>
      <c r="I16" s="104">
        <v>956.3747960899964</v>
      </c>
      <c r="J16" s="112">
        <v>10.994214818546554</v>
      </c>
      <c r="K16" s="129"/>
      <c r="L16" s="110">
        <v>6948.471231519999</v>
      </c>
      <c r="M16" s="14">
        <v>2.1952954821542785</v>
      </c>
      <c r="N16" s="104">
        <v>2706.7948621700025</v>
      </c>
      <c r="O16" s="111">
        <v>38.955257523285205</v>
      </c>
      <c r="Q16" s="85"/>
    </row>
    <row r="17" spans="1:17" ht="21">
      <c r="A17" s="11">
        <v>10</v>
      </c>
      <c r="B17" s="176" t="s">
        <v>16</v>
      </c>
      <c r="C17" s="107">
        <v>26</v>
      </c>
      <c r="D17" s="175">
        <v>9573.29154257</v>
      </c>
      <c r="E17" s="23">
        <v>3.0271645901222177</v>
      </c>
      <c r="F17" s="107">
        <v>25</v>
      </c>
      <c r="G17" s="108">
        <v>9454.0939305</v>
      </c>
      <c r="H17" s="14">
        <v>3.193989786881155</v>
      </c>
      <c r="I17" s="104">
        <v>119.1976120700001</v>
      </c>
      <c r="J17" s="112">
        <v>1.2608041864853365</v>
      </c>
      <c r="K17" s="129"/>
      <c r="L17" s="110">
        <v>9088.44179665</v>
      </c>
      <c r="M17" s="14">
        <v>2.8713963908350735</v>
      </c>
      <c r="N17" s="104">
        <v>484.8497459199989</v>
      </c>
      <c r="O17" s="111">
        <v>5.334795081140471</v>
      </c>
      <c r="Q17" s="85"/>
    </row>
    <row r="18" spans="1:17" ht="21">
      <c r="A18" s="11">
        <v>11</v>
      </c>
      <c r="B18" s="176" t="s">
        <v>32</v>
      </c>
      <c r="C18" s="107">
        <v>77</v>
      </c>
      <c r="D18" s="108">
        <v>8873.14665947</v>
      </c>
      <c r="E18" s="23">
        <v>2.805772210223318</v>
      </c>
      <c r="F18" s="107">
        <v>73</v>
      </c>
      <c r="G18" s="108">
        <v>8648.49026399</v>
      </c>
      <c r="H18" s="14">
        <v>2.921823051282531</v>
      </c>
      <c r="I18" s="104">
        <v>224.65639548000036</v>
      </c>
      <c r="J18" s="112">
        <v>2.5976371438539916</v>
      </c>
      <c r="K18" s="129"/>
      <c r="L18" s="110">
        <v>5675.94053362</v>
      </c>
      <c r="M18" s="14">
        <v>1.7932529610123449</v>
      </c>
      <c r="N18" s="104">
        <v>3197.20612585</v>
      </c>
      <c r="O18" s="114">
        <v>56.32909835668921</v>
      </c>
      <c r="Q18" s="85"/>
    </row>
    <row r="19" spans="1:17" ht="21">
      <c r="A19" s="11">
        <v>12</v>
      </c>
      <c r="B19" s="176" t="s">
        <v>18</v>
      </c>
      <c r="C19" s="107">
        <v>167</v>
      </c>
      <c r="D19" s="108">
        <v>8514.756722979999</v>
      </c>
      <c r="E19" s="23">
        <v>2.692445950349754</v>
      </c>
      <c r="F19" s="107">
        <v>166</v>
      </c>
      <c r="G19" s="108">
        <v>8449.23452839</v>
      </c>
      <c r="H19" s="14">
        <v>2.854506099582831</v>
      </c>
      <c r="I19" s="104">
        <v>65.52219458999934</v>
      </c>
      <c r="J19" s="111">
        <v>0.7754808363981416</v>
      </c>
      <c r="K19" s="129"/>
      <c r="L19" s="110">
        <v>7079.924354600001</v>
      </c>
      <c r="M19" s="14">
        <v>2.236826696373535</v>
      </c>
      <c r="N19" s="104">
        <v>1434.8323683799981</v>
      </c>
      <c r="O19" s="111">
        <v>20.26621043553597</v>
      </c>
      <c r="Q19" s="85"/>
    </row>
    <row r="20" spans="1:17" ht="21">
      <c r="A20" s="11">
        <v>13</v>
      </c>
      <c r="B20" s="176" t="s">
        <v>21</v>
      </c>
      <c r="C20" s="107">
        <v>98</v>
      </c>
      <c r="D20" s="108">
        <v>6285.31653383</v>
      </c>
      <c r="E20" s="23">
        <v>1.9874760487877168</v>
      </c>
      <c r="F20" s="107">
        <v>97</v>
      </c>
      <c r="G20" s="108">
        <v>6056.8463577</v>
      </c>
      <c r="H20" s="14">
        <v>2.0462569495730616</v>
      </c>
      <c r="I20" s="104">
        <v>228.47017612999934</v>
      </c>
      <c r="J20" s="111">
        <v>3.7720979307911255</v>
      </c>
      <c r="K20" s="129"/>
      <c r="L20" s="110">
        <v>5595.831468140001</v>
      </c>
      <c r="M20" s="14">
        <v>1.7679433549611483</v>
      </c>
      <c r="N20" s="104">
        <v>689.4850656899989</v>
      </c>
      <c r="O20" s="114">
        <v>12.321405131937917</v>
      </c>
      <c r="Q20" s="85"/>
    </row>
    <row r="21" spans="1:17" ht="21">
      <c r="A21" s="11">
        <v>14</v>
      </c>
      <c r="B21" s="176" t="s">
        <v>22</v>
      </c>
      <c r="C21" s="107">
        <v>2</v>
      </c>
      <c r="D21" s="108">
        <v>2455.27710053</v>
      </c>
      <c r="E21" s="23">
        <v>0.7763816514530868</v>
      </c>
      <c r="F21" s="107">
        <v>2</v>
      </c>
      <c r="G21" s="108">
        <v>2532.11274834</v>
      </c>
      <c r="H21" s="14">
        <v>0.8554539775978094</v>
      </c>
      <c r="I21" s="104">
        <v>-76.83564780999995</v>
      </c>
      <c r="J21" s="109">
        <v>-3.0344481248069144</v>
      </c>
      <c r="K21" s="129"/>
      <c r="L21" s="110">
        <v>2694.85252047</v>
      </c>
      <c r="M21" s="14">
        <v>0.8514099527998937</v>
      </c>
      <c r="N21" s="104">
        <v>-239.57541993999985</v>
      </c>
      <c r="O21" s="114">
        <v>-8.890112468871443</v>
      </c>
      <c r="Q21" s="85"/>
    </row>
    <row r="22" spans="1:17" ht="21">
      <c r="A22" s="11">
        <v>15</v>
      </c>
      <c r="B22" s="176" t="s">
        <v>85</v>
      </c>
      <c r="C22" s="107">
        <v>33</v>
      </c>
      <c r="D22" s="108">
        <v>1573.9506974399999</v>
      </c>
      <c r="E22" s="23">
        <v>0.49769797532035176</v>
      </c>
      <c r="F22" s="107">
        <v>23</v>
      </c>
      <c r="G22" s="108">
        <v>1023.9019115500001</v>
      </c>
      <c r="H22" s="14">
        <v>0.3459170463399271</v>
      </c>
      <c r="I22" s="104">
        <v>550.0487858899997</v>
      </c>
      <c r="J22" s="111">
        <v>53.72084764031024</v>
      </c>
      <c r="K22" s="129"/>
      <c r="L22" s="110">
        <v>0</v>
      </c>
      <c r="M22" s="14">
        <v>0</v>
      </c>
      <c r="N22" s="104">
        <v>1573.9506974399999</v>
      </c>
      <c r="O22" s="114" t="s">
        <v>86</v>
      </c>
      <c r="Q22" s="85"/>
    </row>
    <row r="23" spans="1:17" ht="21">
      <c r="A23" s="11">
        <v>16</v>
      </c>
      <c r="B23" s="176" t="s">
        <v>25</v>
      </c>
      <c r="C23" s="107">
        <v>43</v>
      </c>
      <c r="D23" s="108">
        <v>982.4440396699999</v>
      </c>
      <c r="E23" s="23">
        <v>0.3106580213755049</v>
      </c>
      <c r="F23" s="107">
        <v>45</v>
      </c>
      <c r="G23" s="108">
        <v>891.9027957899999</v>
      </c>
      <c r="H23" s="14">
        <v>0.3013222040722148</v>
      </c>
      <c r="I23" s="104">
        <v>90.54124388000002</v>
      </c>
      <c r="J23" s="109">
        <v>10.151469903152778</v>
      </c>
      <c r="K23" s="129"/>
      <c r="L23" s="110">
        <v>383.11033707</v>
      </c>
      <c r="M23" s="14">
        <v>0.12103963074945247</v>
      </c>
      <c r="N23" s="104">
        <v>599.3337025999999</v>
      </c>
      <c r="O23" s="114">
        <v>156.438927538124</v>
      </c>
      <c r="Q23" s="85"/>
    </row>
    <row r="24" spans="1:17" ht="21">
      <c r="A24" s="11">
        <v>17</v>
      </c>
      <c r="B24" s="176" t="s">
        <v>26</v>
      </c>
      <c r="C24" s="107">
        <v>176</v>
      </c>
      <c r="D24" s="108">
        <v>702.49450376</v>
      </c>
      <c r="E24" s="23">
        <v>0.2221353519927237</v>
      </c>
      <c r="F24" s="107">
        <v>171</v>
      </c>
      <c r="G24" s="108">
        <v>651.2195024600001</v>
      </c>
      <c r="H24" s="14">
        <v>0.22000928435508604</v>
      </c>
      <c r="I24" s="104">
        <v>51.275001299999985</v>
      </c>
      <c r="J24" s="112">
        <v>7.873689455906529</v>
      </c>
      <c r="K24" s="129"/>
      <c r="L24" s="110">
        <v>366.39172027</v>
      </c>
      <c r="M24" s="14">
        <v>0.11575756183011697</v>
      </c>
      <c r="N24" s="104">
        <v>336.10278349000004</v>
      </c>
      <c r="O24" s="114">
        <v>91.73318197319536</v>
      </c>
      <c r="Q24" s="85"/>
    </row>
    <row r="25" spans="1:17" ht="21">
      <c r="A25" s="11">
        <v>18</v>
      </c>
      <c r="B25" s="176" t="s">
        <v>23</v>
      </c>
      <c r="C25" s="107">
        <v>22</v>
      </c>
      <c r="D25" s="108">
        <v>536.4482801</v>
      </c>
      <c r="E25" s="23">
        <v>0.16962997843840202</v>
      </c>
      <c r="F25" s="107">
        <v>22</v>
      </c>
      <c r="G25" s="108">
        <v>548.7695344488558</v>
      </c>
      <c r="H25" s="14">
        <v>0.1853973845898179</v>
      </c>
      <c r="I25" s="104">
        <v>-12.321254348855746</v>
      </c>
      <c r="J25" s="111">
        <v>-2.245251161989216</v>
      </c>
      <c r="K25" s="129"/>
      <c r="L25" s="110">
        <v>217.52650541999998</v>
      </c>
      <c r="M25" s="14">
        <v>0.06872518266048458</v>
      </c>
      <c r="N25" s="104">
        <v>318.92177468000006</v>
      </c>
      <c r="O25" s="114">
        <v>146.6128341758749</v>
      </c>
      <c r="Q25" s="85"/>
    </row>
    <row r="26" spans="1:17" ht="21">
      <c r="A26" s="11">
        <v>19</v>
      </c>
      <c r="B26" s="176" t="s">
        <v>73</v>
      </c>
      <c r="C26" s="107">
        <v>4</v>
      </c>
      <c r="D26" s="108">
        <v>505.10230679</v>
      </c>
      <c r="E26" s="23">
        <v>0.15971808763000042</v>
      </c>
      <c r="F26" s="107">
        <v>2</v>
      </c>
      <c r="G26" s="108">
        <v>117.50819956000001</v>
      </c>
      <c r="H26" s="14">
        <v>0.039699202486089866</v>
      </c>
      <c r="I26" s="104">
        <v>387.59410722999996</v>
      </c>
      <c r="J26" s="109">
        <v>329.84430761539613</v>
      </c>
      <c r="K26" s="129"/>
      <c r="L26" s="110">
        <v>103.03308613</v>
      </c>
      <c r="M26" s="14">
        <v>0.03255220622740095</v>
      </c>
      <c r="N26" s="104">
        <v>402.06922066</v>
      </c>
      <c r="O26" s="114">
        <v>390.23311419857595</v>
      </c>
      <c r="Q26" s="85"/>
    </row>
    <row r="27" spans="1:17" ht="21">
      <c r="A27" s="11">
        <v>20</v>
      </c>
      <c r="B27" s="176" t="s">
        <v>33</v>
      </c>
      <c r="C27" s="107">
        <v>8</v>
      </c>
      <c r="D27" s="108">
        <v>392.96521108999997</v>
      </c>
      <c r="E27" s="23">
        <v>0.12425928604303262</v>
      </c>
      <c r="F27" s="107">
        <v>8</v>
      </c>
      <c r="G27" s="108">
        <v>441.64954301999995</v>
      </c>
      <c r="H27" s="14">
        <v>0.14920775487916116</v>
      </c>
      <c r="I27" s="104">
        <v>-48.684331929999985</v>
      </c>
      <c r="J27" s="112">
        <v>-11.02329498567948</v>
      </c>
      <c r="K27" s="129"/>
      <c r="L27" s="110">
        <v>6.77975938</v>
      </c>
      <c r="M27" s="14">
        <v>0.002141992769501798</v>
      </c>
      <c r="N27" s="104">
        <v>386.18545171</v>
      </c>
      <c r="O27" s="114">
        <v>5696.152769805231</v>
      </c>
      <c r="Q27" s="85"/>
    </row>
    <row r="28" spans="1:17" ht="21">
      <c r="A28" s="11">
        <v>21</v>
      </c>
      <c r="B28" s="176" t="s">
        <v>34</v>
      </c>
      <c r="C28" s="107">
        <v>10</v>
      </c>
      <c r="D28" s="108">
        <v>363.504598</v>
      </c>
      <c r="E28" s="23">
        <v>0.11494356382223021</v>
      </c>
      <c r="F28" s="107">
        <v>10</v>
      </c>
      <c r="G28" s="108">
        <v>374.49129039999997</v>
      </c>
      <c r="H28" s="14">
        <v>0.12651887802327824</v>
      </c>
      <c r="I28" s="104">
        <v>-10.986692399999981</v>
      </c>
      <c r="J28" s="112">
        <v>-2.9337644643924627</v>
      </c>
      <c r="K28" s="129"/>
      <c r="L28" s="110">
        <v>119.34738015050002</v>
      </c>
      <c r="M28" s="14">
        <v>0.03770653367072055</v>
      </c>
      <c r="N28" s="104">
        <v>244.15721784949997</v>
      </c>
      <c r="O28" s="114">
        <v>204.57693963756194</v>
      </c>
      <c r="Q28" s="85"/>
    </row>
    <row r="29" spans="1:17" ht="21">
      <c r="A29" s="11">
        <v>22</v>
      </c>
      <c r="B29" s="176" t="s">
        <v>24</v>
      </c>
      <c r="C29" s="107">
        <v>6</v>
      </c>
      <c r="D29" s="108">
        <v>226.17128026</v>
      </c>
      <c r="E29" s="23">
        <v>0.07151748046752583</v>
      </c>
      <c r="F29" s="107">
        <v>7</v>
      </c>
      <c r="G29" s="108">
        <v>474.56905147000003</v>
      </c>
      <c r="H29" s="14">
        <v>0.16032934670503032</v>
      </c>
      <c r="I29" s="104">
        <v>-248.39777121000003</v>
      </c>
      <c r="J29" s="111">
        <v>-52.34175520729306</v>
      </c>
      <c r="K29" s="129"/>
      <c r="L29" s="110">
        <v>229.93792478999998</v>
      </c>
      <c r="M29" s="14">
        <v>0.07264643842484396</v>
      </c>
      <c r="N29" s="104">
        <v>-3.7666445299999793</v>
      </c>
      <c r="O29" s="114">
        <v>-1.6381136489076424</v>
      </c>
      <c r="Q29" s="85"/>
    </row>
    <row r="30" spans="1:17" ht="21">
      <c r="A30" s="11">
        <v>23</v>
      </c>
      <c r="B30" s="176" t="s">
        <v>19</v>
      </c>
      <c r="C30" s="107">
        <v>1</v>
      </c>
      <c r="D30" s="108">
        <v>142.04664504</v>
      </c>
      <c r="E30" s="23">
        <v>0.04491648166136518</v>
      </c>
      <c r="F30" s="107">
        <v>1</v>
      </c>
      <c r="G30" s="108">
        <v>139.78039806</v>
      </c>
      <c r="H30" s="14">
        <v>0.047223686065726515</v>
      </c>
      <c r="I30" s="104">
        <v>2.266246979999977</v>
      </c>
      <c r="J30" s="111">
        <v>1.6212909760259817</v>
      </c>
      <c r="K30" s="129"/>
      <c r="L30" s="110">
        <v>103.88272973000001</v>
      </c>
      <c r="M30" s="14">
        <v>0.03282064207384444</v>
      </c>
      <c r="N30" s="104">
        <v>38.16391530999998</v>
      </c>
      <c r="O30" s="112">
        <v>36.73749756979935</v>
      </c>
      <c r="Q30" s="85"/>
    </row>
    <row r="31" spans="1:17" ht="21.75" thickBot="1">
      <c r="A31" s="11">
        <v>24</v>
      </c>
      <c r="B31" s="96" t="s">
        <v>74</v>
      </c>
      <c r="C31" s="115">
        <v>0</v>
      </c>
      <c r="D31" s="134">
        <v>0</v>
      </c>
      <c r="E31" s="23">
        <v>0</v>
      </c>
      <c r="F31" s="135">
        <v>0</v>
      </c>
      <c r="G31" s="116">
        <v>0</v>
      </c>
      <c r="H31" s="66">
        <v>0</v>
      </c>
      <c r="I31" s="104">
        <v>0</v>
      </c>
      <c r="J31" s="111">
        <v>0</v>
      </c>
      <c r="K31" s="129"/>
      <c r="L31" s="117">
        <v>0</v>
      </c>
      <c r="M31" s="70">
        <v>0</v>
      </c>
      <c r="N31" s="104">
        <v>0</v>
      </c>
      <c r="O31" s="118" t="s">
        <v>81</v>
      </c>
      <c r="Q31" s="85"/>
    </row>
    <row r="32" spans="1:17" ht="22.5" customHeight="1" thickBot="1">
      <c r="A32" s="178" t="s">
        <v>27</v>
      </c>
      <c r="B32" s="208"/>
      <c r="C32" s="119">
        <v>1951</v>
      </c>
      <c r="D32" s="119">
        <v>316246.1523832601</v>
      </c>
      <c r="E32" s="119">
        <v>99.99999999999996</v>
      </c>
      <c r="F32" s="136">
        <v>1889</v>
      </c>
      <c r="G32" s="121">
        <v>295996.3732298489</v>
      </c>
      <c r="H32" s="121">
        <v>99.99999999999997</v>
      </c>
      <c r="I32" s="122">
        <v>20249.779153411142</v>
      </c>
      <c r="J32" s="123">
        <v>6.841225428693573</v>
      </c>
      <c r="K32" s="128"/>
      <c r="L32" s="120">
        <v>316516.4456450005</v>
      </c>
      <c r="M32" s="124">
        <v>100.00000000000001</v>
      </c>
      <c r="N32" s="122">
        <v>-270.2932617404149</v>
      </c>
      <c r="O32" s="125">
        <v>-0.08539627733706173</v>
      </c>
      <c r="Q32" s="85"/>
    </row>
    <row r="33" spans="1:15" ht="22.5" customHeight="1">
      <c r="A33" s="16"/>
      <c r="B33" s="16"/>
      <c r="C33" s="126"/>
      <c r="D33" s="126"/>
      <c r="E33" s="126"/>
      <c r="F33" s="126"/>
      <c r="G33" s="127"/>
      <c r="H33" s="127"/>
      <c r="I33" s="128"/>
      <c r="J33" s="128"/>
      <c r="K33" s="128"/>
      <c r="L33" s="127"/>
      <c r="M33" s="127"/>
      <c r="N33" s="129"/>
      <c r="O33" s="129"/>
    </row>
    <row r="34" spans="2:14" ht="21">
      <c r="B34" s="81" t="s">
        <v>98</v>
      </c>
      <c r="N34" s="2" t="s">
        <v>28</v>
      </c>
    </row>
    <row r="35" spans="2:14" ht="21">
      <c r="B35" s="81" t="s">
        <v>88</v>
      </c>
      <c r="N35" s="2" t="s">
        <v>29</v>
      </c>
    </row>
    <row r="36" spans="2:8" ht="21">
      <c r="B36" s="130"/>
      <c r="H36" s="2"/>
    </row>
    <row r="37" spans="2:8" ht="21">
      <c r="B37" s="130"/>
      <c r="H37" s="2"/>
    </row>
    <row r="38" spans="2:4" ht="21">
      <c r="B38" s="130"/>
      <c r="D38" s="130"/>
    </row>
    <row r="39" spans="2:6" ht="21">
      <c r="B39" s="21"/>
      <c r="D39" s="130"/>
      <c r="F39" s="18"/>
    </row>
    <row r="40" spans="2:4" ht="21">
      <c r="B40" s="130"/>
      <c r="D40" s="130"/>
    </row>
    <row r="41" spans="2:4" ht="21">
      <c r="B41" s="130"/>
      <c r="D41" s="130"/>
    </row>
    <row r="42" spans="2:4" ht="21">
      <c r="B42" s="130"/>
      <c r="D42" s="130"/>
    </row>
    <row r="43" ht="21">
      <c r="C43" s="130"/>
    </row>
    <row r="59" ht="0.75" customHeight="1">
      <c r="A59" s="1">
        <v>100</v>
      </c>
    </row>
  </sheetData>
  <sheetProtection/>
  <mergeCells count="12"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K25 J27:K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90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91"/>
      <c r="C5" s="180" t="s">
        <v>100</v>
      </c>
      <c r="D5" s="189"/>
      <c r="E5" s="189"/>
      <c r="F5" s="180" t="s">
        <v>96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91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92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31" t="s">
        <v>10</v>
      </c>
      <c r="C8" s="101">
        <v>523</v>
      </c>
      <c r="D8" s="102">
        <v>61385.712333129995</v>
      </c>
      <c r="E8" s="92">
        <v>19.05729979178357</v>
      </c>
      <c r="F8" s="103">
        <v>525</v>
      </c>
      <c r="G8" s="102">
        <v>60626.69039049001</v>
      </c>
      <c r="H8" s="13">
        <v>19.170728223442943</v>
      </c>
      <c r="I8" s="104">
        <v>759.0219426399854</v>
      </c>
      <c r="J8" s="105">
        <v>1.2519600488682565</v>
      </c>
      <c r="K8" s="129"/>
      <c r="L8" s="106">
        <v>76960.63121580001</v>
      </c>
      <c r="M8" s="13">
        <v>24.31489177725626</v>
      </c>
      <c r="N8" s="104">
        <v>-15574.918882670012</v>
      </c>
      <c r="O8" s="105">
        <v>-20.237514475417246</v>
      </c>
      <c r="Q8" s="85"/>
    </row>
    <row r="9" spans="1:17" ht="21">
      <c r="A9" s="11">
        <v>2</v>
      </c>
      <c r="B9" s="131" t="s">
        <v>17</v>
      </c>
      <c r="C9" s="107">
        <v>105</v>
      </c>
      <c r="D9" s="108">
        <v>38637.755176549996</v>
      </c>
      <c r="E9" s="93">
        <v>11.995157434764364</v>
      </c>
      <c r="F9" s="107">
        <v>100</v>
      </c>
      <c r="G9" s="108">
        <v>36759.33612004</v>
      </c>
      <c r="H9" s="14">
        <v>11.623646910173694</v>
      </c>
      <c r="I9" s="104">
        <v>1878.4190565099925</v>
      </c>
      <c r="J9" s="109">
        <v>5.110046194457627</v>
      </c>
      <c r="K9" s="129"/>
      <c r="L9" s="110">
        <v>34210.637577509995</v>
      </c>
      <c r="M9" s="14">
        <v>10.808486588365165</v>
      </c>
      <c r="N9" s="104">
        <v>4427.117599040001</v>
      </c>
      <c r="O9" s="111">
        <v>12.940763202701545</v>
      </c>
      <c r="Q9" s="85"/>
    </row>
    <row r="10" spans="1:17" ht="21">
      <c r="A10" s="11">
        <v>3</v>
      </c>
      <c r="B10" s="131" t="s">
        <v>14</v>
      </c>
      <c r="C10" s="107">
        <v>15</v>
      </c>
      <c r="D10" s="108">
        <v>38204.88372497</v>
      </c>
      <c r="E10" s="93">
        <v>11.860771749390272</v>
      </c>
      <c r="F10" s="107">
        <v>14</v>
      </c>
      <c r="G10" s="108">
        <v>37468.1235075</v>
      </c>
      <c r="H10" s="14">
        <v>11.847772131024135</v>
      </c>
      <c r="I10" s="104">
        <v>736.7602174700005</v>
      </c>
      <c r="J10" s="112">
        <v>1.966365402106468</v>
      </c>
      <c r="K10" s="129"/>
      <c r="L10" s="110">
        <v>31601.77263445</v>
      </c>
      <c r="M10" s="14">
        <v>9.984243494852718</v>
      </c>
      <c r="N10" s="104">
        <v>6603.11109052</v>
      </c>
      <c r="O10" s="111">
        <v>20.894749060126326</v>
      </c>
      <c r="Q10" s="85"/>
    </row>
    <row r="11" spans="1:17" ht="21">
      <c r="A11" s="11">
        <v>4</v>
      </c>
      <c r="B11" s="131" t="s">
        <v>11</v>
      </c>
      <c r="C11" s="107">
        <v>336</v>
      </c>
      <c r="D11" s="108">
        <v>33155.36159595</v>
      </c>
      <c r="E11" s="93">
        <v>10.293138934513843</v>
      </c>
      <c r="F11" s="107">
        <v>334</v>
      </c>
      <c r="G11" s="108">
        <v>32669.957814549998</v>
      </c>
      <c r="H11" s="14">
        <v>10.330547128667398</v>
      </c>
      <c r="I11" s="104">
        <v>485.40378140000394</v>
      </c>
      <c r="J11" s="111">
        <v>1.485780251555216</v>
      </c>
      <c r="K11" s="129"/>
      <c r="L11" s="110">
        <v>36814.50135476</v>
      </c>
      <c r="M11" s="14">
        <v>11.631149616803963</v>
      </c>
      <c r="N11" s="104">
        <v>-3659.139758810001</v>
      </c>
      <c r="O11" s="111">
        <v>-9.939397857243787</v>
      </c>
      <c r="Q11" s="85"/>
    </row>
    <row r="12" spans="1:17" ht="21">
      <c r="A12" s="11">
        <v>5</v>
      </c>
      <c r="B12" s="131" t="s">
        <v>39</v>
      </c>
      <c r="C12" s="107">
        <v>56</v>
      </c>
      <c r="D12" s="108">
        <v>30815.523885900002</v>
      </c>
      <c r="E12" s="93">
        <v>9.566732299977204</v>
      </c>
      <c r="F12" s="107">
        <v>53</v>
      </c>
      <c r="G12" s="108">
        <v>30936.013086540002</v>
      </c>
      <c r="H12" s="14">
        <v>9.782257540021709</v>
      </c>
      <c r="I12" s="104">
        <v>-120.48920064000049</v>
      </c>
      <c r="J12" s="111">
        <v>-0.3894787615422374</v>
      </c>
      <c r="K12" s="129"/>
      <c r="L12" s="110">
        <v>20766.655729349997</v>
      </c>
      <c r="M12" s="14">
        <v>6.561003706152295</v>
      </c>
      <c r="N12" s="104">
        <v>10048.868156550005</v>
      </c>
      <c r="O12" s="111">
        <v>48.38943875949995</v>
      </c>
      <c r="Q12" s="85"/>
    </row>
    <row r="13" spans="1:17" ht="21">
      <c r="A13" s="11">
        <v>6</v>
      </c>
      <c r="B13" s="131" t="s">
        <v>12</v>
      </c>
      <c r="C13" s="107">
        <v>104</v>
      </c>
      <c r="D13" s="108">
        <v>23431.16428703</v>
      </c>
      <c r="E13" s="93">
        <v>7.27424518371953</v>
      </c>
      <c r="F13" s="107">
        <v>105</v>
      </c>
      <c r="G13" s="108">
        <v>22961.695391589998</v>
      </c>
      <c r="H13" s="14">
        <v>7.260703480041908</v>
      </c>
      <c r="I13" s="104">
        <v>469.4688954400008</v>
      </c>
      <c r="J13" s="109">
        <v>2.044574180754743</v>
      </c>
      <c r="K13" s="129"/>
      <c r="L13" s="110">
        <v>24535.491235370006</v>
      </c>
      <c r="M13" s="14">
        <v>7.7517271449738825</v>
      </c>
      <c r="N13" s="104">
        <v>-1104.3269483400072</v>
      </c>
      <c r="O13" s="111">
        <v>-4.500936776631664</v>
      </c>
      <c r="Q13" s="85"/>
    </row>
    <row r="14" spans="1:17" ht="21">
      <c r="A14" s="11">
        <v>7</v>
      </c>
      <c r="B14" s="132" t="s">
        <v>15</v>
      </c>
      <c r="C14" s="107">
        <v>35</v>
      </c>
      <c r="D14" s="108">
        <v>22706.613493760007</v>
      </c>
      <c r="E14" s="93">
        <v>7.049307145910549</v>
      </c>
      <c r="F14" s="107">
        <v>34</v>
      </c>
      <c r="G14" s="108">
        <v>22534.233371839997</v>
      </c>
      <c r="H14" s="14">
        <v>7.125535979495701</v>
      </c>
      <c r="I14" s="104">
        <v>172.38012192001042</v>
      </c>
      <c r="J14" s="111">
        <v>0.7649699862229438</v>
      </c>
      <c r="K14" s="129"/>
      <c r="L14" s="110">
        <v>25678.57249136</v>
      </c>
      <c r="M14" s="14">
        <v>8.112871493622373</v>
      </c>
      <c r="N14" s="104">
        <v>-2971.9589975999916</v>
      </c>
      <c r="O14" s="111">
        <v>-11.573692418454954</v>
      </c>
      <c r="Q14" s="85"/>
    </row>
    <row r="15" spans="1:17" ht="21">
      <c r="A15" s="11">
        <v>8</v>
      </c>
      <c r="B15" s="132" t="s">
        <v>13</v>
      </c>
      <c r="C15" s="107">
        <v>27</v>
      </c>
      <c r="D15" s="108">
        <v>21756.26484133</v>
      </c>
      <c r="E15" s="93">
        <v>6.754269775035215</v>
      </c>
      <c r="F15" s="107">
        <v>28</v>
      </c>
      <c r="G15" s="108">
        <v>21507.920485489994</v>
      </c>
      <c r="H15" s="14">
        <v>6.801006217278638</v>
      </c>
      <c r="I15" s="104">
        <v>248.34435584000676</v>
      </c>
      <c r="J15" s="109">
        <v>1.154664654853772</v>
      </c>
      <c r="K15" s="129"/>
      <c r="L15" s="110">
        <v>27334.71205846</v>
      </c>
      <c r="M15" s="14">
        <v>8.636111151430708</v>
      </c>
      <c r="N15" s="104">
        <v>-5578.44721713</v>
      </c>
      <c r="O15" s="111">
        <v>-20.407923833986352</v>
      </c>
      <c r="Q15" s="85"/>
    </row>
    <row r="16" spans="1:17" ht="21">
      <c r="A16" s="11">
        <v>9</v>
      </c>
      <c r="B16" s="131" t="s">
        <v>20</v>
      </c>
      <c r="C16" s="107">
        <v>88</v>
      </c>
      <c r="D16" s="108">
        <v>9948.005106009996</v>
      </c>
      <c r="E16" s="93">
        <v>3.0883752656741317</v>
      </c>
      <c r="F16" s="107">
        <v>85</v>
      </c>
      <c r="G16" s="108">
        <v>9655.266093690001</v>
      </c>
      <c r="H16" s="14">
        <v>3.0530857121666233</v>
      </c>
      <c r="I16" s="104">
        <v>292.7390123199948</v>
      </c>
      <c r="J16" s="112">
        <v>3.0319103531626985</v>
      </c>
      <c r="K16" s="129"/>
      <c r="L16" s="110">
        <v>6948.471231519999</v>
      </c>
      <c r="M16" s="14">
        <v>2.1952954821542785</v>
      </c>
      <c r="N16" s="104">
        <v>2999.5338744899973</v>
      </c>
      <c r="O16" s="111">
        <v>43.168256362397585</v>
      </c>
      <c r="Q16" s="85"/>
    </row>
    <row r="17" spans="1:17" ht="21">
      <c r="A17" s="11">
        <v>10</v>
      </c>
      <c r="B17" s="131" t="s">
        <v>16</v>
      </c>
      <c r="C17" s="107">
        <v>26</v>
      </c>
      <c r="D17" s="108">
        <v>9690.25027168</v>
      </c>
      <c r="E17" s="93">
        <v>3.0083548347968128</v>
      </c>
      <c r="F17" s="107">
        <v>26</v>
      </c>
      <c r="G17" s="108">
        <v>9573.29154257</v>
      </c>
      <c r="H17" s="14">
        <v>3.0271645901222177</v>
      </c>
      <c r="I17" s="104">
        <v>116.95872911000151</v>
      </c>
      <c r="J17" s="112">
        <v>1.2217190773927202</v>
      </c>
      <c r="K17" s="129"/>
      <c r="L17" s="110">
        <v>9088.44179665</v>
      </c>
      <c r="M17" s="14">
        <v>2.8713963908350735</v>
      </c>
      <c r="N17" s="104">
        <v>601.8084750300004</v>
      </c>
      <c r="O17" s="111">
        <v>6.621690367779293</v>
      </c>
      <c r="Q17" s="85"/>
    </row>
    <row r="18" spans="1:17" ht="21">
      <c r="A18" s="11">
        <v>11</v>
      </c>
      <c r="B18" s="131" t="s">
        <v>32</v>
      </c>
      <c r="C18" s="107">
        <v>85</v>
      </c>
      <c r="D18" s="108">
        <v>9142.74108902</v>
      </c>
      <c r="E18" s="93">
        <v>2.8383796689783862</v>
      </c>
      <c r="F18" s="107">
        <v>77</v>
      </c>
      <c r="G18" s="108">
        <v>8873.14665947</v>
      </c>
      <c r="H18" s="14">
        <v>2.805772210223318</v>
      </c>
      <c r="I18" s="104">
        <v>269.5944295500012</v>
      </c>
      <c r="J18" s="112">
        <v>3.038318196423278</v>
      </c>
      <c r="K18" s="129"/>
      <c r="L18" s="110">
        <v>5675.94053362</v>
      </c>
      <c r="M18" s="14">
        <v>1.7932529610123449</v>
      </c>
      <c r="N18" s="104">
        <v>3466.800555400001</v>
      </c>
      <c r="O18" s="114">
        <v>61.07887379836493</v>
      </c>
      <c r="Q18" s="85"/>
    </row>
    <row r="19" spans="1:17" ht="21">
      <c r="A19" s="11">
        <v>12</v>
      </c>
      <c r="B19" s="131" t="s">
        <v>18</v>
      </c>
      <c r="C19" s="107">
        <v>167</v>
      </c>
      <c r="D19" s="108">
        <v>8461.57151931</v>
      </c>
      <c r="E19" s="93">
        <v>2.626909406508243</v>
      </c>
      <c r="F19" s="107">
        <v>167</v>
      </c>
      <c r="G19" s="108">
        <v>8514.756722979999</v>
      </c>
      <c r="H19" s="14">
        <v>2.692445950349754</v>
      </c>
      <c r="I19" s="104">
        <v>-53.18520366999837</v>
      </c>
      <c r="J19" s="111">
        <v>-0.6246238782895559</v>
      </c>
      <c r="K19" s="129"/>
      <c r="L19" s="110">
        <v>7079.924354600001</v>
      </c>
      <c r="M19" s="14">
        <v>2.236826696373535</v>
      </c>
      <c r="N19" s="104">
        <v>1381.6471647099997</v>
      </c>
      <c r="O19" s="111">
        <v>19.514998967641645</v>
      </c>
      <c r="Q19" s="85"/>
    </row>
    <row r="20" spans="1:17" ht="21">
      <c r="A20" s="11">
        <v>13</v>
      </c>
      <c r="B20" s="131" t="s">
        <v>21</v>
      </c>
      <c r="C20" s="107">
        <v>98</v>
      </c>
      <c r="D20" s="108">
        <v>6537.463016510001</v>
      </c>
      <c r="E20" s="93">
        <v>2.0295666181605796</v>
      </c>
      <c r="F20" s="107">
        <v>98</v>
      </c>
      <c r="G20" s="108">
        <v>6285.31653383</v>
      </c>
      <c r="H20" s="14">
        <v>1.9874760487877168</v>
      </c>
      <c r="I20" s="104">
        <v>252.1464826800011</v>
      </c>
      <c r="J20" s="111">
        <v>4.011675168988728</v>
      </c>
      <c r="K20" s="129"/>
      <c r="L20" s="110">
        <v>5595.831468140001</v>
      </c>
      <c r="M20" s="14">
        <v>1.7679433549611483</v>
      </c>
      <c r="N20" s="104">
        <v>941.63154837</v>
      </c>
      <c r="O20" s="114">
        <v>16.8273750510751</v>
      </c>
      <c r="Q20" s="85"/>
    </row>
    <row r="21" spans="1:17" ht="21">
      <c r="A21" s="11">
        <v>14</v>
      </c>
      <c r="B21" s="131" t="s">
        <v>22</v>
      </c>
      <c r="C21" s="107">
        <v>2</v>
      </c>
      <c r="D21" s="108">
        <v>2467.7160350500003</v>
      </c>
      <c r="E21" s="93">
        <v>0.7661066800972551</v>
      </c>
      <c r="F21" s="107">
        <v>2</v>
      </c>
      <c r="G21" s="108">
        <v>2455.27710053</v>
      </c>
      <c r="H21" s="14">
        <v>0.7763816514530868</v>
      </c>
      <c r="I21" s="104">
        <v>12.438934520000203</v>
      </c>
      <c r="J21" s="109">
        <v>0.5066203939797718</v>
      </c>
      <c r="K21" s="129"/>
      <c r="L21" s="110">
        <v>2694.85252047</v>
      </c>
      <c r="M21" s="14">
        <v>0.8514099527998937</v>
      </c>
      <c r="N21" s="104">
        <v>-227.13648541999964</v>
      </c>
      <c r="O21" s="114">
        <v>-8.428531197706715</v>
      </c>
      <c r="Q21" s="85"/>
    </row>
    <row r="22" spans="1:17" ht="21">
      <c r="A22" s="11">
        <v>15</v>
      </c>
      <c r="B22" s="131" t="s">
        <v>101</v>
      </c>
      <c r="C22" s="107">
        <v>38</v>
      </c>
      <c r="D22" s="108">
        <v>1847.35163005</v>
      </c>
      <c r="E22" s="93">
        <v>0.573513485412507</v>
      </c>
      <c r="F22" s="107">
        <v>33</v>
      </c>
      <c r="G22" s="108">
        <v>1573.9506974399999</v>
      </c>
      <c r="H22" s="14">
        <v>0.49769797532035176</v>
      </c>
      <c r="I22" s="104">
        <v>273.40093261000015</v>
      </c>
      <c r="J22" s="111">
        <v>17.370361921417324</v>
      </c>
      <c r="K22" s="129"/>
      <c r="L22" s="110">
        <v>0</v>
      </c>
      <c r="M22" s="14">
        <v>0</v>
      </c>
      <c r="N22" s="104">
        <v>1847.35163005</v>
      </c>
      <c r="O22" s="114" t="s">
        <v>86</v>
      </c>
      <c r="Q22" s="85"/>
    </row>
    <row r="23" spans="1:17" ht="21">
      <c r="A23" s="11">
        <v>16</v>
      </c>
      <c r="B23" s="131" t="s">
        <v>25</v>
      </c>
      <c r="C23" s="107">
        <v>43</v>
      </c>
      <c r="D23" s="108">
        <v>1018.03760281</v>
      </c>
      <c r="E23" s="93">
        <v>0.3160515217412908</v>
      </c>
      <c r="F23" s="107">
        <v>43</v>
      </c>
      <c r="G23" s="108">
        <v>982.4440396699999</v>
      </c>
      <c r="H23" s="14">
        <v>0.3106580213755049</v>
      </c>
      <c r="I23" s="104">
        <v>35.593563140000015</v>
      </c>
      <c r="J23" s="109">
        <v>3.6229608713342887</v>
      </c>
      <c r="K23" s="129"/>
      <c r="L23" s="110">
        <v>383.11033707</v>
      </c>
      <c r="M23" s="14">
        <v>0.12103963074945247</v>
      </c>
      <c r="N23" s="104">
        <v>634.9272657399999</v>
      </c>
      <c r="O23" s="114">
        <v>165.72960954169952</v>
      </c>
      <c r="Q23" s="85"/>
    </row>
    <row r="24" spans="1:17" ht="21">
      <c r="A24" s="11">
        <v>17</v>
      </c>
      <c r="B24" s="131" t="s">
        <v>26</v>
      </c>
      <c r="C24" s="107">
        <v>189</v>
      </c>
      <c r="D24" s="108">
        <v>730.88616629</v>
      </c>
      <c r="E24" s="93">
        <v>0.2269048652407435</v>
      </c>
      <c r="F24" s="107">
        <v>176</v>
      </c>
      <c r="G24" s="108">
        <v>702.49450376</v>
      </c>
      <c r="H24" s="14">
        <v>0.2221353519927237</v>
      </c>
      <c r="I24" s="104">
        <v>28.391662529999962</v>
      </c>
      <c r="J24" s="112">
        <v>4.0415494182570395</v>
      </c>
      <c r="K24" s="129"/>
      <c r="L24" s="110">
        <v>366.39172027</v>
      </c>
      <c r="M24" s="14">
        <v>0.11575756183011697</v>
      </c>
      <c r="N24" s="104">
        <v>364.49444602</v>
      </c>
      <c r="O24" s="114">
        <v>99.48217327383877</v>
      </c>
      <c r="Q24" s="85"/>
    </row>
    <row r="25" spans="1:17" ht="21">
      <c r="A25" s="11">
        <v>18</v>
      </c>
      <c r="B25" s="131" t="s">
        <v>23</v>
      </c>
      <c r="C25" s="107">
        <v>22</v>
      </c>
      <c r="D25" s="108">
        <v>532.99660242</v>
      </c>
      <c r="E25" s="93">
        <v>0.16546971036512687</v>
      </c>
      <c r="F25" s="107">
        <v>22</v>
      </c>
      <c r="G25" s="108">
        <v>536.4482801</v>
      </c>
      <c r="H25" s="14">
        <v>0.16962997843840202</v>
      </c>
      <c r="I25" s="104">
        <v>-3.451677679999989</v>
      </c>
      <c r="J25" s="111">
        <v>-0.6434315866119577</v>
      </c>
      <c r="K25" s="129"/>
      <c r="L25" s="110">
        <v>217.52650541999998</v>
      </c>
      <c r="M25" s="14">
        <v>0.06872518266048458</v>
      </c>
      <c r="N25" s="104">
        <v>315.47009700000007</v>
      </c>
      <c r="O25" s="114">
        <v>145.02604930414833</v>
      </c>
      <c r="Q25" s="85"/>
    </row>
    <row r="26" spans="1:17" ht="21">
      <c r="A26" s="11">
        <v>19</v>
      </c>
      <c r="B26" s="131" t="s">
        <v>73</v>
      </c>
      <c r="C26" s="107">
        <v>5</v>
      </c>
      <c r="D26" s="108">
        <v>512.93088068</v>
      </c>
      <c r="E26" s="93">
        <v>0.1592402725985261</v>
      </c>
      <c r="F26" s="107">
        <v>4</v>
      </c>
      <c r="G26" s="108">
        <v>505.10230679</v>
      </c>
      <c r="H26" s="14">
        <v>0.15971808763000042</v>
      </c>
      <c r="I26" s="104">
        <v>7.828573889999973</v>
      </c>
      <c r="J26" s="109">
        <v>1.5498986610755592</v>
      </c>
      <c r="K26" s="129"/>
      <c r="L26" s="110">
        <v>103.03308613</v>
      </c>
      <c r="M26" s="14">
        <v>0.03255220622740095</v>
      </c>
      <c r="N26" s="104">
        <v>409.89779454999996</v>
      </c>
      <c r="O26" s="114">
        <v>397.8312306716887</v>
      </c>
      <c r="Q26" s="85"/>
    </row>
    <row r="27" spans="1:17" ht="21">
      <c r="A27" s="11">
        <v>20</v>
      </c>
      <c r="B27" s="131" t="s">
        <v>24</v>
      </c>
      <c r="C27" s="107">
        <v>7</v>
      </c>
      <c r="D27" s="108">
        <v>492.84410291</v>
      </c>
      <c r="E27" s="93">
        <v>0.1530042979512591</v>
      </c>
      <c r="F27" s="107">
        <v>6</v>
      </c>
      <c r="G27" s="108">
        <v>226.17128026</v>
      </c>
      <c r="H27" s="14">
        <v>0.07151748046752583</v>
      </c>
      <c r="I27" s="104">
        <v>266.67282265</v>
      </c>
      <c r="J27" s="112">
        <v>117.9074647954597</v>
      </c>
      <c r="K27" s="129"/>
      <c r="L27" s="110">
        <v>229.93792478999998</v>
      </c>
      <c r="M27" s="14">
        <v>0.07264643842484396</v>
      </c>
      <c r="N27" s="104">
        <v>262.90617812000005</v>
      </c>
      <c r="O27" s="114">
        <v>114.33789287265667</v>
      </c>
      <c r="Q27" s="85"/>
    </row>
    <row r="28" spans="1:17" ht="21">
      <c r="A28" s="11">
        <v>21</v>
      </c>
      <c r="B28" s="131" t="s">
        <v>34</v>
      </c>
      <c r="C28" s="107">
        <v>11</v>
      </c>
      <c r="D28" s="108">
        <v>403.61814362</v>
      </c>
      <c r="E28" s="93">
        <v>0.12530394569060296</v>
      </c>
      <c r="F28" s="107">
        <v>10</v>
      </c>
      <c r="G28" s="108">
        <v>363.504598</v>
      </c>
      <c r="H28" s="14">
        <v>0.11494356382223021</v>
      </c>
      <c r="I28" s="104">
        <v>40.113545620000025</v>
      </c>
      <c r="J28" s="112">
        <v>11.035223719508501</v>
      </c>
      <c r="K28" s="129"/>
      <c r="L28" s="110">
        <v>119.34738015050002</v>
      </c>
      <c r="M28" s="14">
        <v>0.03770653367072055</v>
      </c>
      <c r="N28" s="104">
        <v>284.2707634695</v>
      </c>
      <c r="O28" s="114">
        <v>238.18768632459927</v>
      </c>
      <c r="Q28" s="85"/>
    </row>
    <row r="29" spans="1:17" ht="21">
      <c r="A29" s="11">
        <v>22</v>
      </c>
      <c r="B29" s="131" t="s">
        <v>19</v>
      </c>
      <c r="C29" s="107">
        <v>1</v>
      </c>
      <c r="D29" s="108">
        <v>151.76808378</v>
      </c>
      <c r="E29" s="93">
        <v>0.04711666219207512</v>
      </c>
      <c r="F29" s="107">
        <v>1</v>
      </c>
      <c r="G29" s="108">
        <v>142.04664504</v>
      </c>
      <c r="H29" s="14">
        <v>0.04491648166136518</v>
      </c>
      <c r="I29" s="104">
        <v>9.721438740000025</v>
      </c>
      <c r="J29" s="111">
        <v>6.843835514216116</v>
      </c>
      <c r="K29" s="129"/>
      <c r="L29" s="110">
        <v>103.88272973000001</v>
      </c>
      <c r="M29" s="14">
        <v>0.03282064207384444</v>
      </c>
      <c r="N29" s="104">
        <v>47.885354050000004</v>
      </c>
      <c r="O29" s="111">
        <v>46.09558698973168</v>
      </c>
      <c r="Q29" s="85"/>
    </row>
    <row r="30" spans="1:17" ht="21">
      <c r="A30" s="11">
        <v>23</v>
      </c>
      <c r="B30" s="131" t="s">
        <v>33</v>
      </c>
      <c r="C30" s="107">
        <v>8</v>
      </c>
      <c r="D30" s="108">
        <v>79.82062312000001</v>
      </c>
      <c r="E30" s="93">
        <v>0.024780449497917363</v>
      </c>
      <c r="F30" s="107">
        <v>8</v>
      </c>
      <c r="G30" s="108">
        <v>392.96521108999997</v>
      </c>
      <c r="H30" s="14">
        <v>0.12425928604303262</v>
      </c>
      <c r="I30" s="104">
        <v>-313.14458797</v>
      </c>
      <c r="J30" s="111">
        <v>-79.68761079419856</v>
      </c>
      <c r="K30" s="129"/>
      <c r="L30" s="110">
        <v>6.77975938</v>
      </c>
      <c r="M30" s="14">
        <v>0.002141992769501798</v>
      </c>
      <c r="N30" s="104">
        <v>73.04086374</v>
      </c>
      <c r="O30" s="118">
        <v>1077.3371095656792</v>
      </c>
      <c r="Q30" s="85"/>
    </row>
    <row r="31" spans="1:17" ht="21.75" thickBot="1">
      <c r="A31" s="11">
        <v>24</v>
      </c>
      <c r="B31" s="133" t="s">
        <v>74</v>
      </c>
      <c r="C31" s="115">
        <v>0</v>
      </c>
      <c r="D31" s="134">
        <v>0</v>
      </c>
      <c r="E31" s="93">
        <v>0</v>
      </c>
      <c r="F31" s="115">
        <v>0</v>
      </c>
      <c r="G31" s="116">
        <v>0</v>
      </c>
      <c r="H31" s="66">
        <v>0</v>
      </c>
      <c r="I31" s="104">
        <v>0</v>
      </c>
      <c r="J31" s="111">
        <v>0</v>
      </c>
      <c r="K31" s="129"/>
      <c r="L31" s="117">
        <v>0</v>
      </c>
      <c r="M31" s="70">
        <v>0</v>
      </c>
      <c r="N31" s="104">
        <v>0</v>
      </c>
      <c r="O31" s="118" t="s">
        <v>81</v>
      </c>
      <c r="Q31" s="85"/>
    </row>
    <row r="32" spans="1:17" ht="22.5" customHeight="1" thickBot="1">
      <c r="A32" s="178" t="s">
        <v>27</v>
      </c>
      <c r="B32" s="179"/>
      <c r="C32" s="119">
        <v>1991</v>
      </c>
      <c r="D32" s="119">
        <v>322111.28021188</v>
      </c>
      <c r="E32" s="144">
        <v>100</v>
      </c>
      <c r="F32" s="119">
        <v>1951</v>
      </c>
      <c r="G32" s="121">
        <v>316246.1523832601</v>
      </c>
      <c r="H32" s="121">
        <v>99.99999999999996</v>
      </c>
      <c r="I32" s="122">
        <v>5865.12782862</v>
      </c>
      <c r="J32" s="123">
        <v>1.8546084385279524</v>
      </c>
      <c r="K32" s="128"/>
      <c r="L32" s="120">
        <v>316516.4456450005</v>
      </c>
      <c r="M32" s="124">
        <v>100.00000000000001</v>
      </c>
      <c r="N32" s="122">
        <v>5594.834566879494</v>
      </c>
      <c r="O32" s="125">
        <v>1.7676283946252087</v>
      </c>
      <c r="Q32" s="85"/>
    </row>
    <row r="33" spans="1:15" ht="22.5" customHeight="1">
      <c r="A33" s="16"/>
      <c r="B33" s="16"/>
      <c r="C33" s="126"/>
      <c r="D33" s="126"/>
      <c r="E33" s="126"/>
      <c r="F33" s="126"/>
      <c r="G33" s="127"/>
      <c r="H33" s="127"/>
      <c r="I33" s="128"/>
      <c r="J33" s="128"/>
      <c r="K33" s="128"/>
      <c r="L33" s="127"/>
      <c r="M33" s="127"/>
      <c r="N33" s="129"/>
      <c r="O33" s="129"/>
    </row>
    <row r="34" spans="2:14" ht="21">
      <c r="B34" s="81" t="s">
        <v>102</v>
      </c>
      <c r="N34" s="2" t="s">
        <v>28</v>
      </c>
    </row>
    <row r="35" spans="2:14" ht="21">
      <c r="B35" s="81"/>
      <c r="N35" s="2" t="s">
        <v>29</v>
      </c>
    </row>
    <row r="36" spans="2:8" ht="21">
      <c r="B36" s="130"/>
      <c r="H36" s="2"/>
    </row>
    <row r="37" spans="2:8" ht="21">
      <c r="B37" s="130"/>
      <c r="H37" s="2"/>
    </row>
    <row r="38" spans="2:4" ht="21">
      <c r="B38" s="130"/>
      <c r="D38" s="130"/>
    </row>
    <row r="39" spans="2:6" ht="21">
      <c r="B39" s="21"/>
      <c r="D39" s="130"/>
      <c r="F39" s="18"/>
    </row>
    <row r="40" spans="2:4" ht="21">
      <c r="B40" s="130"/>
      <c r="D40" s="130"/>
    </row>
    <row r="41" spans="2:4" ht="21">
      <c r="B41" s="130"/>
      <c r="D41" s="130"/>
    </row>
    <row r="42" spans="2:4" ht="21">
      <c r="B42" s="130"/>
      <c r="D42" s="130"/>
    </row>
    <row r="43" ht="21">
      <c r="C43" s="130"/>
    </row>
    <row r="59" ht="0.75" customHeight="1">
      <c r="A59" s="1">
        <v>100</v>
      </c>
    </row>
  </sheetData>
  <sheetProtection/>
  <mergeCells count="12"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K26 J28:K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N21" sqref="N21"/>
    </sheetView>
  </sheetViews>
  <sheetFormatPr defaultColWidth="9.140625" defaultRowHeight="21.75"/>
  <cols>
    <col min="1" max="1" width="28.57421875" style="19" customWidth="1"/>
    <col min="2" max="10" width="11.28125" style="19" customWidth="1"/>
    <col min="11" max="12" width="12.8515625" style="19" bestFit="1" customWidth="1"/>
    <col min="13" max="13" width="11.28125" style="19" bestFit="1" customWidth="1"/>
    <col min="14" max="14" width="12.421875" style="19" bestFit="1" customWidth="1"/>
    <col min="15" max="16384" width="9.140625" style="19" customWidth="1"/>
  </cols>
  <sheetData>
    <row r="1" ht="13.5" thickBot="1"/>
    <row r="2" spans="1:14" s="30" customFormat="1" ht="20.25" customHeight="1">
      <c r="A2" s="31"/>
      <c r="B2" s="32" t="s">
        <v>36</v>
      </c>
      <c r="C2" s="32" t="s">
        <v>45</v>
      </c>
      <c r="D2" s="32" t="s">
        <v>46</v>
      </c>
      <c r="E2" s="32" t="s">
        <v>48</v>
      </c>
      <c r="F2" s="32" t="s">
        <v>49</v>
      </c>
      <c r="G2" s="32" t="s">
        <v>50</v>
      </c>
      <c r="H2" s="32" t="s">
        <v>51</v>
      </c>
      <c r="I2" s="32" t="s">
        <v>52</v>
      </c>
      <c r="J2" s="32" t="s">
        <v>53</v>
      </c>
      <c r="K2" s="32" t="s">
        <v>54</v>
      </c>
      <c r="L2" s="32" t="s">
        <v>55</v>
      </c>
      <c r="M2" s="32" t="s">
        <v>56</v>
      </c>
      <c r="N2" s="33" t="s">
        <v>47</v>
      </c>
    </row>
    <row r="3" spans="1:14" s="24" customFormat="1" ht="20.25" customHeight="1">
      <c r="A3" s="25" t="s">
        <v>30</v>
      </c>
      <c r="B3" s="26">
        <v>1687</v>
      </c>
      <c r="C3" s="61">
        <v>1668</v>
      </c>
      <c r="D3" s="61">
        <v>1667</v>
      </c>
      <c r="E3" s="61">
        <v>1699</v>
      </c>
      <c r="F3" s="61">
        <v>1694</v>
      </c>
      <c r="G3" s="61">
        <v>1721</v>
      </c>
      <c r="H3" s="61">
        <v>1765</v>
      </c>
      <c r="I3" s="26">
        <v>1794</v>
      </c>
      <c r="J3" s="26">
        <v>1807</v>
      </c>
      <c r="K3" s="26">
        <v>1860</v>
      </c>
      <c r="L3" s="26">
        <v>1889</v>
      </c>
      <c r="M3" s="26">
        <v>1951</v>
      </c>
      <c r="N3" s="26">
        <v>1991</v>
      </c>
    </row>
    <row r="4" spans="1:14" s="24" customFormat="1" ht="20.25" customHeight="1" thickBot="1">
      <c r="A4" s="27" t="s">
        <v>31</v>
      </c>
      <c r="B4" s="28">
        <v>316516.4456450005</v>
      </c>
      <c r="C4" s="143">
        <v>349694.3702939986</v>
      </c>
      <c r="D4" s="142">
        <v>362124.4232558474</v>
      </c>
      <c r="E4" s="62">
        <v>381748.0887421565</v>
      </c>
      <c r="F4" s="62">
        <v>387613.48542621237</v>
      </c>
      <c r="G4" s="62">
        <v>386730.1324931448</v>
      </c>
      <c r="H4" s="62">
        <v>393858.6043067543</v>
      </c>
      <c r="I4" s="28">
        <v>428784.77039057517</v>
      </c>
      <c r="J4" s="28">
        <v>300793.1053700661</v>
      </c>
      <c r="K4" s="28">
        <v>293592.67323237954</v>
      </c>
      <c r="L4" s="28">
        <v>295996.3732298489</v>
      </c>
      <c r="M4" s="28">
        <v>316246.1523832601</v>
      </c>
      <c r="N4" s="29">
        <v>322111.28021188</v>
      </c>
    </row>
    <row r="10" spans="7:8" ht="12.75">
      <c r="G10" s="79"/>
      <c r="H10" s="79"/>
    </row>
    <row r="11" spans="7:8" ht="21">
      <c r="G11" s="49"/>
      <c r="H11" s="49"/>
    </row>
    <row r="12" spans="6:7" ht="12.75">
      <c r="F12" s="20"/>
      <c r="G12" s="20"/>
    </row>
    <row r="13" spans="6:7" ht="12.75">
      <c r="F13" s="20"/>
      <c r="G13" s="20"/>
    </row>
    <row r="14" spans="6:7" ht="12.75">
      <c r="F14" s="20"/>
      <c r="G14" s="20"/>
    </row>
    <row r="15" spans="6:7" ht="12.75">
      <c r="F15" s="20"/>
      <c r="G1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0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23.25">
      <c r="A2" s="182" t="s">
        <v>57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58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58</v>
      </c>
      <c r="D5" s="189"/>
      <c r="E5" s="181"/>
      <c r="F5" s="180" t="s">
        <v>43</v>
      </c>
      <c r="G5" s="189"/>
      <c r="H5" s="181"/>
      <c r="I5" s="178" t="s">
        <v>1</v>
      </c>
      <c r="J5" s="179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469</v>
      </c>
      <c r="D8" s="36">
        <v>86981.12725128</v>
      </c>
      <c r="E8" s="22">
        <f aca="true" t="shared" si="0" ref="E8:E30">(D8*$A$58)/$D$31</f>
        <v>24.873470847744088</v>
      </c>
      <c r="F8" s="37">
        <v>483</v>
      </c>
      <c r="G8" s="38">
        <v>76960.63121580001</v>
      </c>
      <c r="H8" s="13">
        <v>24.31489177725626</v>
      </c>
      <c r="I8" s="39">
        <f aca="true" t="shared" si="1" ref="I8:I30">(D8-G8)</f>
        <v>10020.496035479999</v>
      </c>
      <c r="J8" s="40">
        <f aca="true" t="shared" si="2" ref="J8:J31">IF(G8&lt;&gt;0,(D8-G8)/G8*100,0)</f>
        <v>13.02028826580465</v>
      </c>
      <c r="K8" s="17"/>
      <c r="L8" s="53">
        <v>76960.63121580001</v>
      </c>
      <c r="M8" s="13">
        <v>24.31489177725626</v>
      </c>
      <c r="N8" s="39">
        <f aca="true" t="shared" si="3" ref="N8:N31">D8-L8</f>
        <v>10020.496035479999</v>
      </c>
      <c r="O8" s="40">
        <f>IF(AND(L8=0,N8=0),"0.00",IF(L8=0,"new",(N8*100)/L8))</f>
        <v>13.02028826580465</v>
      </c>
      <c r="Q8" s="85"/>
    </row>
    <row r="9" spans="1:17" ht="21">
      <c r="A9" s="11">
        <v>2</v>
      </c>
      <c r="B9" s="12" t="s">
        <v>11</v>
      </c>
      <c r="C9" s="41">
        <v>334</v>
      </c>
      <c r="D9" s="42">
        <v>37913.29505264</v>
      </c>
      <c r="E9" s="23">
        <f t="shared" si="0"/>
        <v>10.841837408124457</v>
      </c>
      <c r="F9" s="41">
        <v>338</v>
      </c>
      <c r="G9" s="43">
        <v>36814.50135476</v>
      </c>
      <c r="H9" s="14">
        <v>11.631149616803963</v>
      </c>
      <c r="I9" s="39">
        <f t="shared" si="1"/>
        <v>1098.793697879999</v>
      </c>
      <c r="J9" s="44">
        <f t="shared" si="2"/>
        <v>2.984676302665521</v>
      </c>
      <c r="K9" s="17"/>
      <c r="L9" s="54">
        <v>36814.50135476</v>
      </c>
      <c r="M9" s="14">
        <v>11.631149616803963</v>
      </c>
      <c r="N9" s="39">
        <f t="shared" si="3"/>
        <v>1098.793697879999</v>
      </c>
      <c r="O9" s="46">
        <f>IF(AND(L9=0,N9=0),"0.00",IF(L9=0,"new",(N9*100)/L9))</f>
        <v>2.984676302665521</v>
      </c>
      <c r="Q9" s="85"/>
    </row>
    <row r="10" spans="1:17" ht="21">
      <c r="A10" s="11">
        <v>3</v>
      </c>
      <c r="B10" s="12" t="s">
        <v>12</v>
      </c>
      <c r="C10" s="41">
        <v>84</v>
      </c>
      <c r="D10" s="42">
        <v>24702.980700230008</v>
      </c>
      <c r="E10" s="23">
        <f t="shared" si="0"/>
        <v>7.064163108906061</v>
      </c>
      <c r="F10" s="41">
        <v>88</v>
      </c>
      <c r="G10" s="43">
        <v>24535.491235370006</v>
      </c>
      <c r="H10" s="14">
        <v>7.7517271449738825</v>
      </c>
      <c r="I10" s="39">
        <f t="shared" si="1"/>
        <v>167.48946486000204</v>
      </c>
      <c r="J10" s="45">
        <f t="shared" si="2"/>
        <v>0.6826415793075774</v>
      </c>
      <c r="K10" s="17"/>
      <c r="L10" s="54">
        <v>24535.491235370006</v>
      </c>
      <c r="M10" s="14">
        <v>7.7517271449738825</v>
      </c>
      <c r="N10" s="39">
        <f t="shared" si="3"/>
        <v>167.48946486000204</v>
      </c>
      <c r="O10" s="46">
        <f>IF(AND(L10=0,N10=0),"0.00",IF(L10=0,"new",(N10*100)/L10))</f>
        <v>0.6826415793075774</v>
      </c>
      <c r="Q10" s="85"/>
    </row>
    <row r="11" spans="1:17" ht="21">
      <c r="A11" s="11">
        <v>4</v>
      </c>
      <c r="B11" s="12" t="s">
        <v>13</v>
      </c>
      <c r="C11" s="41">
        <v>28</v>
      </c>
      <c r="D11" s="42">
        <v>27580.667390609997</v>
      </c>
      <c r="E11" s="23">
        <f t="shared" si="0"/>
        <v>7.88707789817208</v>
      </c>
      <c r="F11" s="41">
        <v>28</v>
      </c>
      <c r="G11" s="43">
        <v>27334.71205846</v>
      </c>
      <c r="H11" s="14">
        <v>8.636111151430708</v>
      </c>
      <c r="I11" s="39">
        <f t="shared" si="1"/>
        <v>245.95533214999523</v>
      </c>
      <c r="J11" s="46">
        <f t="shared" si="2"/>
        <v>0.8997911945221053</v>
      </c>
      <c r="K11" s="17"/>
      <c r="L11" s="54">
        <v>27334.71205846</v>
      </c>
      <c r="M11" s="14">
        <v>8.636111151430708</v>
      </c>
      <c r="N11" s="39">
        <f t="shared" si="3"/>
        <v>245.95533214999523</v>
      </c>
      <c r="O11" s="46">
        <f aca="true" t="shared" si="4" ref="O11:O31">IF(AND(L11=0,N11=0),"0.00",IF(L11=0,"new",(N11*100)/L11))</f>
        <v>0.8997911945221054</v>
      </c>
      <c r="Q11" s="85"/>
    </row>
    <row r="12" spans="1:17" ht="21">
      <c r="A12" s="11">
        <v>5</v>
      </c>
      <c r="B12" s="12" t="s">
        <v>14</v>
      </c>
      <c r="C12" s="41">
        <v>13</v>
      </c>
      <c r="D12" s="42">
        <v>32370.84563095</v>
      </c>
      <c r="E12" s="23">
        <f t="shared" si="0"/>
        <v>9.256896416071799</v>
      </c>
      <c r="F12" s="41">
        <v>13</v>
      </c>
      <c r="G12" s="43">
        <v>31601.77263445</v>
      </c>
      <c r="H12" s="14">
        <v>9.984243494852718</v>
      </c>
      <c r="I12" s="39">
        <f t="shared" si="1"/>
        <v>769.0729964999991</v>
      </c>
      <c r="J12" s="46">
        <f t="shared" si="2"/>
        <v>2.4336387879128356</v>
      </c>
      <c r="K12" s="17"/>
      <c r="L12" s="54">
        <v>31601.77263445</v>
      </c>
      <c r="M12" s="14">
        <v>9.984243494852718</v>
      </c>
      <c r="N12" s="39">
        <f t="shared" si="3"/>
        <v>769.0729964999991</v>
      </c>
      <c r="O12" s="46">
        <f t="shared" si="4"/>
        <v>2.4336387879128356</v>
      </c>
      <c r="Q12" s="85"/>
    </row>
    <row r="13" spans="1:17" ht="21">
      <c r="A13" s="11">
        <v>6</v>
      </c>
      <c r="B13" s="12" t="s">
        <v>15</v>
      </c>
      <c r="C13" s="41">
        <v>24</v>
      </c>
      <c r="D13" s="42">
        <v>35520.66353314001</v>
      </c>
      <c r="E13" s="23">
        <f t="shared" si="0"/>
        <v>10.157630934486225</v>
      </c>
      <c r="F13" s="41">
        <v>23</v>
      </c>
      <c r="G13" s="43">
        <v>25678.57249136</v>
      </c>
      <c r="H13" s="14">
        <v>8.112871493622373</v>
      </c>
      <c r="I13" s="39">
        <f t="shared" si="1"/>
        <v>9842.091041780011</v>
      </c>
      <c r="J13" s="44">
        <f t="shared" si="2"/>
        <v>38.32803028708685</v>
      </c>
      <c r="K13" s="17"/>
      <c r="L13" s="54">
        <v>25678.57249136</v>
      </c>
      <c r="M13" s="14">
        <v>8.112871493622373</v>
      </c>
      <c r="N13" s="39">
        <f t="shared" si="3"/>
        <v>9842.091041780011</v>
      </c>
      <c r="O13" s="46">
        <f t="shared" si="4"/>
        <v>38.32803028708685</v>
      </c>
      <c r="Q13" s="85"/>
    </row>
    <row r="14" spans="1:17" ht="21">
      <c r="A14" s="11">
        <v>7</v>
      </c>
      <c r="B14" s="15" t="s">
        <v>39</v>
      </c>
      <c r="C14" s="41">
        <v>45</v>
      </c>
      <c r="D14" s="42">
        <v>21345.38534166</v>
      </c>
      <c r="E14" s="23">
        <f t="shared" si="0"/>
        <v>6.104011718494149</v>
      </c>
      <c r="F14" s="41">
        <v>45</v>
      </c>
      <c r="G14" s="43">
        <v>20766.655729349997</v>
      </c>
      <c r="H14" s="14">
        <v>6.561003706152295</v>
      </c>
      <c r="I14" s="39">
        <f t="shared" si="1"/>
        <v>578.7296123100023</v>
      </c>
      <c r="J14" s="46">
        <f t="shared" si="2"/>
        <v>2.786821430723052</v>
      </c>
      <c r="K14" s="17"/>
      <c r="L14" s="54">
        <v>20766.655729349997</v>
      </c>
      <c r="M14" s="14">
        <v>6.561003706152295</v>
      </c>
      <c r="N14" s="39">
        <f t="shared" si="3"/>
        <v>578.7296123100023</v>
      </c>
      <c r="O14" s="46">
        <f t="shared" si="4"/>
        <v>2.786821430723052</v>
      </c>
      <c r="Q14" s="85"/>
    </row>
    <row r="15" spans="1:17" ht="21">
      <c r="A15" s="11">
        <v>8</v>
      </c>
      <c r="B15" s="15" t="s">
        <v>17</v>
      </c>
      <c r="C15" s="41">
        <v>84</v>
      </c>
      <c r="D15" s="42">
        <v>44490.72327339999</v>
      </c>
      <c r="E15" s="23">
        <f t="shared" si="0"/>
        <v>12.72274507479068</v>
      </c>
      <c r="F15" s="41">
        <v>85</v>
      </c>
      <c r="G15" s="43">
        <v>34210.637577509995</v>
      </c>
      <c r="H15" s="14">
        <v>10.808486588365165</v>
      </c>
      <c r="I15" s="39">
        <f t="shared" si="1"/>
        <v>10280.085695889997</v>
      </c>
      <c r="J15" s="44">
        <f t="shared" si="2"/>
        <v>30.049383536330538</v>
      </c>
      <c r="K15" s="17"/>
      <c r="L15" s="54">
        <v>34210.637577509995</v>
      </c>
      <c r="M15" s="14">
        <v>10.808486588365165</v>
      </c>
      <c r="N15" s="39">
        <f t="shared" si="3"/>
        <v>10280.085695889997</v>
      </c>
      <c r="O15" s="46">
        <f t="shared" si="4"/>
        <v>30.049383536330538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9134.97946981</v>
      </c>
      <c r="E16" s="23">
        <f t="shared" si="0"/>
        <v>2.612275245417862</v>
      </c>
      <c r="F16" s="41">
        <v>25</v>
      </c>
      <c r="G16" s="43">
        <v>9088.44179665</v>
      </c>
      <c r="H16" s="14">
        <v>2.8713963908350735</v>
      </c>
      <c r="I16" s="39">
        <f t="shared" si="1"/>
        <v>46.53767315999903</v>
      </c>
      <c r="J16" s="45">
        <f t="shared" si="2"/>
        <v>0.5120533772593759</v>
      </c>
      <c r="K16" s="17"/>
      <c r="L16" s="54">
        <v>9088.44179665</v>
      </c>
      <c r="M16" s="14">
        <v>2.8713963908350735</v>
      </c>
      <c r="N16" s="39">
        <f t="shared" si="3"/>
        <v>46.53767315999903</v>
      </c>
      <c r="O16" s="46">
        <f t="shared" si="4"/>
        <v>0.5120533772593759</v>
      </c>
      <c r="Q16" s="85"/>
    </row>
    <row r="17" spans="1:17" ht="21">
      <c r="A17" s="11">
        <v>10</v>
      </c>
      <c r="B17" s="12" t="s">
        <v>18</v>
      </c>
      <c r="C17" s="41">
        <v>180</v>
      </c>
      <c r="D17" s="42">
        <v>7167.005497689999</v>
      </c>
      <c r="E17" s="23">
        <f t="shared" si="0"/>
        <v>2.0495055415574694</v>
      </c>
      <c r="F17" s="41">
        <v>182</v>
      </c>
      <c r="G17" s="43">
        <v>7079.924354600001</v>
      </c>
      <c r="H17" s="14">
        <v>2.236826696373535</v>
      </c>
      <c r="I17" s="39">
        <f t="shared" si="1"/>
        <v>87.08114308999848</v>
      </c>
      <c r="J17" s="45">
        <f t="shared" si="2"/>
        <v>1.2299727896586878</v>
      </c>
      <c r="K17" s="17"/>
      <c r="L17" s="54">
        <v>7079.924354600001</v>
      </c>
      <c r="M17" s="14">
        <v>2.236826696373535</v>
      </c>
      <c r="N17" s="39">
        <f t="shared" si="3"/>
        <v>87.08114308999848</v>
      </c>
      <c r="O17" s="46">
        <f t="shared" si="4"/>
        <v>1.2299727896586878</v>
      </c>
      <c r="Q17" s="85"/>
    </row>
    <row r="18" spans="1:17" ht="21">
      <c r="A18" s="11">
        <v>11</v>
      </c>
      <c r="B18" s="12" t="s">
        <v>20</v>
      </c>
      <c r="C18" s="41">
        <v>80</v>
      </c>
      <c r="D18" s="42">
        <v>6817.163086319998</v>
      </c>
      <c r="E18" s="23">
        <f t="shared" si="0"/>
        <v>1.9494632071395952</v>
      </c>
      <c r="F18" s="41">
        <v>80</v>
      </c>
      <c r="G18" s="43">
        <v>6948.471231519999</v>
      </c>
      <c r="H18" s="14">
        <v>2.1952954821542785</v>
      </c>
      <c r="I18" s="39">
        <f t="shared" si="1"/>
        <v>-131.30814520000058</v>
      </c>
      <c r="J18" s="45">
        <f t="shared" si="2"/>
        <v>-1.889741510396619</v>
      </c>
      <c r="K18" s="17"/>
      <c r="L18" s="54">
        <v>6948.471231519999</v>
      </c>
      <c r="M18" s="14">
        <v>2.1952954821542785</v>
      </c>
      <c r="N18" s="39">
        <f t="shared" si="3"/>
        <v>-131.30814520000058</v>
      </c>
      <c r="O18" s="46">
        <f t="shared" si="4"/>
        <v>-1.889741510396619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106.7220152</v>
      </c>
      <c r="E19" s="23">
        <f t="shared" si="0"/>
        <v>0.030518654077923982</v>
      </c>
      <c r="F19" s="41">
        <v>1</v>
      </c>
      <c r="G19" s="43">
        <v>103.88272973000001</v>
      </c>
      <c r="H19" s="14">
        <v>0.03282064207384444</v>
      </c>
      <c r="I19" s="39">
        <f t="shared" si="1"/>
        <v>2.839285469999993</v>
      </c>
      <c r="J19" s="46">
        <f t="shared" si="2"/>
        <v>2.7331640951094913</v>
      </c>
      <c r="K19" s="17"/>
      <c r="L19" s="54">
        <v>103.88272973000001</v>
      </c>
      <c r="M19" s="14">
        <v>0.03282064207384444</v>
      </c>
      <c r="N19" s="39">
        <f t="shared" si="3"/>
        <v>2.839285469999993</v>
      </c>
      <c r="O19" s="46">
        <f t="shared" si="4"/>
        <v>2.733164095109491</v>
      </c>
      <c r="Q19" s="85"/>
    </row>
    <row r="20" spans="1:17" ht="21">
      <c r="A20" s="11">
        <v>13</v>
      </c>
      <c r="B20" s="12" t="s">
        <v>40</v>
      </c>
      <c r="C20" s="41"/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86</v>
      </c>
      <c r="D21" s="42">
        <v>5577.79063442</v>
      </c>
      <c r="E21" s="23">
        <f t="shared" si="0"/>
        <v>1.5950473065181412</v>
      </c>
      <c r="F21" s="41">
        <v>84</v>
      </c>
      <c r="G21" s="43">
        <v>5595.831468140001</v>
      </c>
      <c r="H21" s="14">
        <v>1.7679433549611483</v>
      </c>
      <c r="I21" s="39">
        <f t="shared" si="1"/>
        <v>-18.04083372000059</v>
      </c>
      <c r="J21" s="44">
        <f t="shared" si="2"/>
        <v>-0.3223977316457171</v>
      </c>
      <c r="K21" s="17"/>
      <c r="L21" s="54">
        <v>5595.831468140001</v>
      </c>
      <c r="M21" s="14">
        <v>1.7679433549611483</v>
      </c>
      <c r="N21" s="39">
        <f t="shared" si="3"/>
        <v>-18.04083372000059</v>
      </c>
      <c r="O21" s="86">
        <f t="shared" si="4"/>
        <v>-0.3223977316457171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2737.06522786</v>
      </c>
      <c r="E22" s="23">
        <f t="shared" si="0"/>
        <v>0.7827021137225819</v>
      </c>
      <c r="F22" s="41">
        <v>2</v>
      </c>
      <c r="G22" s="43">
        <v>2694.85252047</v>
      </c>
      <c r="H22" s="14">
        <v>0.8514099527998937</v>
      </c>
      <c r="I22" s="39">
        <f t="shared" si="1"/>
        <v>42.212707390000105</v>
      </c>
      <c r="J22" s="46">
        <f t="shared" si="2"/>
        <v>1.5664199457801102</v>
      </c>
      <c r="K22" s="17"/>
      <c r="L22" s="54">
        <v>2694.85252047</v>
      </c>
      <c r="M22" s="14">
        <v>0.8514099527998937</v>
      </c>
      <c r="N22" s="39">
        <f t="shared" si="3"/>
        <v>42.212707390000105</v>
      </c>
      <c r="O22" s="86">
        <f t="shared" si="4"/>
        <v>1.5664199457801102</v>
      </c>
      <c r="Q22" s="85"/>
    </row>
    <row r="23" spans="1:17" ht="21">
      <c r="A23" s="11">
        <v>16</v>
      </c>
      <c r="B23" s="12" t="s">
        <v>33</v>
      </c>
      <c r="C23" s="41">
        <v>1</v>
      </c>
      <c r="D23" s="42">
        <v>7.25840618</v>
      </c>
      <c r="E23" s="23">
        <f t="shared" si="0"/>
        <v>0.0020756428460365654</v>
      </c>
      <c r="F23" s="41">
        <v>1</v>
      </c>
      <c r="G23" s="43">
        <v>6.77975938</v>
      </c>
      <c r="H23" s="14">
        <v>0.002141992769501798</v>
      </c>
      <c r="I23" s="39">
        <f t="shared" si="1"/>
        <v>0.47864679999999993</v>
      </c>
      <c r="J23" s="44">
        <f t="shared" si="2"/>
        <v>7.059937870538407</v>
      </c>
      <c r="K23" s="17"/>
      <c r="L23" s="54">
        <v>6.77975938</v>
      </c>
      <c r="M23" s="14">
        <v>0.002141992769501798</v>
      </c>
      <c r="N23" s="39">
        <f t="shared" si="3"/>
        <v>0.47864679999999993</v>
      </c>
      <c r="O23" s="86">
        <f t="shared" si="4"/>
        <v>7.059937870538407</v>
      </c>
      <c r="Q23" s="85"/>
    </row>
    <row r="24" spans="1:17" ht="21">
      <c r="A24" s="11">
        <v>17</v>
      </c>
      <c r="B24" s="12" t="s">
        <v>32</v>
      </c>
      <c r="C24" s="41">
        <v>29</v>
      </c>
      <c r="D24" s="42">
        <v>5729.13745093</v>
      </c>
      <c r="E24" s="23">
        <f t="shared" si="0"/>
        <v>1.6383270471621665</v>
      </c>
      <c r="F24" s="41">
        <v>29</v>
      </c>
      <c r="G24" s="43">
        <v>5675.94053362</v>
      </c>
      <c r="H24" s="14">
        <v>1.7932529610123449</v>
      </c>
      <c r="I24" s="39">
        <f t="shared" si="1"/>
        <v>53.19691731000057</v>
      </c>
      <c r="J24" s="45">
        <f t="shared" si="2"/>
        <v>0.9372352827677118</v>
      </c>
      <c r="K24" s="17"/>
      <c r="L24" s="54">
        <v>5675.94053362</v>
      </c>
      <c r="M24" s="14">
        <v>1.7932529610123449</v>
      </c>
      <c r="N24" s="39">
        <f t="shared" si="3"/>
        <v>53.19691731000057</v>
      </c>
      <c r="O24" s="86">
        <f t="shared" si="4"/>
        <v>0.9372352827677117</v>
      </c>
      <c r="Q24" s="85"/>
    </row>
    <row r="25" spans="1:17" ht="21">
      <c r="A25" s="11">
        <v>18</v>
      </c>
      <c r="B25" s="12" t="s">
        <v>23</v>
      </c>
      <c r="C25" s="41">
        <v>22</v>
      </c>
      <c r="D25" s="42">
        <v>211.73149965000002</v>
      </c>
      <c r="E25" s="23">
        <f t="shared" si="0"/>
        <v>0.060547586016895534</v>
      </c>
      <c r="F25" s="41">
        <v>22</v>
      </c>
      <c r="G25" s="43">
        <v>217.52650541999998</v>
      </c>
      <c r="H25" s="14">
        <v>0.06872518266048458</v>
      </c>
      <c r="I25" s="39">
        <f t="shared" si="1"/>
        <v>-5.79500576999996</v>
      </c>
      <c r="J25" s="46">
        <f t="shared" si="2"/>
        <v>-2.664045817685973</v>
      </c>
      <c r="K25" s="17"/>
      <c r="L25" s="54">
        <v>217.52650541999998</v>
      </c>
      <c r="M25" s="14">
        <v>0.06872518266048458</v>
      </c>
      <c r="N25" s="39">
        <f t="shared" si="3"/>
        <v>-5.79500576999996</v>
      </c>
      <c r="O25" s="86">
        <f t="shared" si="4"/>
        <v>-2.664045817685973</v>
      </c>
      <c r="Q25" s="85"/>
    </row>
    <row r="26" spans="1:17" ht="21">
      <c r="A26" s="11">
        <v>19</v>
      </c>
      <c r="B26" s="12" t="s">
        <v>26</v>
      </c>
      <c r="C26" s="41">
        <v>118</v>
      </c>
      <c r="D26" s="42">
        <v>385.55776806</v>
      </c>
      <c r="E26" s="23">
        <f t="shared" si="0"/>
        <v>0.1102556405857635</v>
      </c>
      <c r="F26" s="41">
        <v>115</v>
      </c>
      <c r="G26" s="43">
        <v>366.39172027</v>
      </c>
      <c r="H26" s="14">
        <v>0.11575756183011697</v>
      </c>
      <c r="I26" s="39">
        <f t="shared" si="1"/>
        <v>19.166047789999993</v>
      </c>
      <c r="J26" s="44">
        <f t="shared" si="2"/>
        <v>5.231026447834635</v>
      </c>
      <c r="K26" s="17"/>
      <c r="L26" s="54">
        <v>366.39172027</v>
      </c>
      <c r="M26" s="14">
        <v>0.11575756183011697</v>
      </c>
      <c r="N26" s="39">
        <f t="shared" si="3"/>
        <v>19.166047789999993</v>
      </c>
      <c r="O26" s="86">
        <f t="shared" si="4"/>
        <v>5.231026447834635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253.50900533</v>
      </c>
      <c r="E27" s="23">
        <f t="shared" si="0"/>
        <v>0.07249444854284251</v>
      </c>
      <c r="F27" s="41">
        <v>6</v>
      </c>
      <c r="G27" s="43">
        <v>229.93792478999998</v>
      </c>
      <c r="H27" s="14">
        <v>0.07264643842484396</v>
      </c>
      <c r="I27" s="39">
        <f t="shared" si="1"/>
        <v>23.571080540000025</v>
      </c>
      <c r="J27" s="45">
        <f t="shared" si="2"/>
        <v>10.251062568963889</v>
      </c>
      <c r="K27" s="17"/>
      <c r="L27" s="54">
        <v>229.93792478999998</v>
      </c>
      <c r="M27" s="14">
        <v>0.07264643842484396</v>
      </c>
      <c r="N27" s="39">
        <f t="shared" si="3"/>
        <v>23.571080540000025</v>
      </c>
      <c r="O27" s="86">
        <f t="shared" si="4"/>
        <v>10.251062568963889</v>
      </c>
      <c r="Q27" s="85"/>
    </row>
    <row r="28" spans="1:17" ht="21">
      <c r="A28" s="11">
        <v>21</v>
      </c>
      <c r="B28" s="12" t="s">
        <v>25</v>
      </c>
      <c r="C28" s="41">
        <v>31</v>
      </c>
      <c r="D28" s="42">
        <v>401.85065674000003</v>
      </c>
      <c r="E28" s="23">
        <f t="shared" si="0"/>
        <v>0.11491482016200377</v>
      </c>
      <c r="F28" s="41">
        <v>31</v>
      </c>
      <c r="G28" s="43">
        <v>383.11033707</v>
      </c>
      <c r="H28" s="14">
        <v>0.12103963074945247</v>
      </c>
      <c r="I28" s="39">
        <f t="shared" si="1"/>
        <v>18.74031967000002</v>
      </c>
      <c r="J28" s="45">
        <f t="shared" si="2"/>
        <v>4.891624646133179</v>
      </c>
      <c r="K28" s="17"/>
      <c r="L28" s="54">
        <v>383.11033707</v>
      </c>
      <c r="M28" s="14">
        <v>0.12103963074945247</v>
      </c>
      <c r="N28" s="39">
        <f t="shared" si="3"/>
        <v>18.74031967000002</v>
      </c>
      <c r="O28" s="86">
        <f t="shared" si="4"/>
        <v>4.891624646133179</v>
      </c>
      <c r="Q28" s="85"/>
    </row>
    <row r="29" spans="1:17" ht="21">
      <c r="A29" s="11">
        <v>22</v>
      </c>
      <c r="B29" s="12" t="s">
        <v>34</v>
      </c>
      <c r="C29" s="41">
        <v>6</v>
      </c>
      <c r="D29" s="42">
        <v>131.84490234860002</v>
      </c>
      <c r="E29" s="23">
        <f t="shared" si="0"/>
        <v>0.03770289531334291</v>
      </c>
      <c r="F29" s="41">
        <v>5</v>
      </c>
      <c r="G29" s="43">
        <v>119.34738015050002</v>
      </c>
      <c r="H29" s="14">
        <v>0.03770653367072055</v>
      </c>
      <c r="I29" s="39">
        <f t="shared" si="1"/>
        <v>12.4975221981</v>
      </c>
      <c r="J29" s="46">
        <f t="shared" si="2"/>
        <v>10.47155135063737</v>
      </c>
      <c r="K29" s="17"/>
      <c r="L29" s="54">
        <v>119.34738015050002</v>
      </c>
      <c r="M29" s="14">
        <v>0.03770653367072055</v>
      </c>
      <c r="N29" s="39">
        <f t="shared" si="3"/>
        <v>12.4975221981</v>
      </c>
      <c r="O29" s="86">
        <f t="shared" si="4"/>
        <v>10.47155135063737</v>
      </c>
      <c r="Q29" s="85"/>
    </row>
    <row r="30" spans="1:17" ht="21.75" thickBot="1">
      <c r="A30" s="11">
        <v>23</v>
      </c>
      <c r="B30" s="12" t="s">
        <v>41</v>
      </c>
      <c r="C30" s="64">
        <v>1</v>
      </c>
      <c r="D30" s="65">
        <v>127.06649955</v>
      </c>
      <c r="E30" s="23">
        <f t="shared" si="0"/>
        <v>0.0363364441478344</v>
      </c>
      <c r="F30" s="67">
        <v>1</v>
      </c>
      <c r="G30" s="68">
        <v>103.03308613</v>
      </c>
      <c r="H30" s="66">
        <v>0.03255220622740095</v>
      </c>
      <c r="I30" s="39">
        <f t="shared" si="1"/>
        <v>24.033413420000002</v>
      </c>
      <c r="J30" s="45">
        <f t="shared" si="2"/>
        <v>23.325918229486312</v>
      </c>
      <c r="K30" s="17"/>
      <c r="L30" s="69">
        <v>103.03308613</v>
      </c>
      <c r="M30" s="70">
        <v>0.03255220622740095</v>
      </c>
      <c r="N30" s="39">
        <f t="shared" si="3"/>
        <v>24.033413420000002</v>
      </c>
      <c r="O30" s="84">
        <f t="shared" si="4"/>
        <v>23.325918229486312</v>
      </c>
      <c r="Q30" s="85"/>
    </row>
    <row r="31" spans="1:17" ht="22.5" customHeight="1" thickBot="1">
      <c r="A31" s="178" t="s">
        <v>27</v>
      </c>
      <c r="B31" s="179"/>
      <c r="C31" s="47">
        <f>SUM(C8:C30)</f>
        <v>1668</v>
      </c>
      <c r="D31" s="80">
        <f>SUM(D8:D30)</f>
        <v>349694.3702939986</v>
      </c>
      <c r="E31" s="78">
        <f>SUM(E8:E30)</f>
        <v>99.99999999999999</v>
      </c>
      <c r="F31" s="77">
        <v>1687</v>
      </c>
      <c r="G31" s="48">
        <v>316516.4456450005</v>
      </c>
      <c r="H31" s="48">
        <v>100.00000000000001</v>
      </c>
      <c r="I31" s="82">
        <f>SUM(I8:I30)</f>
        <v>33177.92464899811</v>
      </c>
      <c r="J31" s="83">
        <f t="shared" si="2"/>
        <v>10.482211937325346</v>
      </c>
      <c r="K31" s="17"/>
      <c r="L31" s="55">
        <v>316516.4456450005</v>
      </c>
      <c r="M31" s="56">
        <v>100.00000000000001</v>
      </c>
      <c r="N31" s="82">
        <f t="shared" si="3"/>
        <v>33177.92464899813</v>
      </c>
      <c r="O31" s="87">
        <f t="shared" si="4"/>
        <v>10.482211937325344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60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1:B31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2">
      <selection activeCell="B34" sqref="B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71093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89"/>
    </row>
    <row r="2" spans="1:11" ht="23.25">
      <c r="A2" s="182" t="s">
        <v>61</v>
      </c>
      <c r="B2" s="182"/>
      <c r="C2" s="182"/>
      <c r="D2" s="182"/>
      <c r="E2" s="182"/>
      <c r="F2" s="182"/>
      <c r="G2" s="182"/>
      <c r="H2" s="182"/>
      <c r="I2" s="182"/>
      <c r="J2" s="182"/>
      <c r="K2" s="89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62</v>
      </c>
      <c r="D5" s="189"/>
      <c r="E5" s="189"/>
      <c r="F5" s="180" t="s">
        <v>58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466</v>
      </c>
      <c r="D8" s="38">
        <v>90363.50885788</v>
      </c>
      <c r="E8" s="92">
        <v>24.95371840579683</v>
      </c>
      <c r="F8" s="37">
        <v>469</v>
      </c>
      <c r="G8" s="38">
        <v>86981.12725128</v>
      </c>
      <c r="H8" s="13">
        <v>24.873470847744088</v>
      </c>
      <c r="I8" s="39">
        <v>3382.3816066</v>
      </c>
      <c r="J8" s="40">
        <v>3.888638505257156</v>
      </c>
      <c r="K8" s="73"/>
      <c r="L8" s="53">
        <v>76960.63121580001</v>
      </c>
      <c r="M8" s="13">
        <v>24.31489177725626</v>
      </c>
      <c r="N8" s="39">
        <v>13402.877642079999</v>
      </c>
      <c r="O8" s="40">
        <v>17.415238714061367</v>
      </c>
      <c r="Q8" s="85"/>
    </row>
    <row r="9" spans="1:17" ht="21">
      <c r="A9" s="11">
        <v>2</v>
      </c>
      <c r="B9" s="12" t="s">
        <v>17</v>
      </c>
      <c r="C9" s="41">
        <v>85</v>
      </c>
      <c r="D9" s="43">
        <v>47335.40514625</v>
      </c>
      <c r="E9" s="93">
        <v>13.07158592636727</v>
      </c>
      <c r="F9" s="41">
        <v>84</v>
      </c>
      <c r="G9" s="43">
        <v>44490.72327339999</v>
      </c>
      <c r="H9" s="14">
        <v>12.72274507479068</v>
      </c>
      <c r="I9" s="39">
        <v>2844.6818728500075</v>
      </c>
      <c r="J9" s="44">
        <v>6.393876438845801</v>
      </c>
      <c r="K9" s="73"/>
      <c r="L9" s="54">
        <v>34210.637577509995</v>
      </c>
      <c r="M9" s="14">
        <v>10.808486588365165</v>
      </c>
      <c r="N9" s="39">
        <v>13124.767568740004</v>
      </c>
      <c r="O9" s="46">
        <v>38.36458042912419</v>
      </c>
      <c r="Q9" s="85"/>
    </row>
    <row r="10" spans="1:17" ht="21">
      <c r="A10" s="11">
        <v>3</v>
      </c>
      <c r="B10" s="12" t="s">
        <v>11</v>
      </c>
      <c r="C10" s="41">
        <v>332</v>
      </c>
      <c r="D10" s="43">
        <v>38946.09152916</v>
      </c>
      <c r="E10" s="93">
        <v>10.754892249188034</v>
      </c>
      <c r="F10" s="41">
        <v>334</v>
      </c>
      <c r="G10" s="43">
        <v>37913.29505264</v>
      </c>
      <c r="H10" s="14">
        <v>10.841837408124457</v>
      </c>
      <c r="I10" s="39">
        <v>1032.7964765200013</v>
      </c>
      <c r="J10" s="45">
        <v>2.724101070840808</v>
      </c>
      <c r="K10" s="73"/>
      <c r="L10" s="54">
        <v>36814.50135476</v>
      </c>
      <c r="M10" s="14">
        <v>11.631149616803963</v>
      </c>
      <c r="N10" s="39">
        <v>2131.5901744000003</v>
      </c>
      <c r="O10" s="46">
        <v>5.790082972628372</v>
      </c>
      <c r="Q10" s="85"/>
    </row>
    <row r="11" spans="1:17" ht="21">
      <c r="A11" s="11">
        <v>4</v>
      </c>
      <c r="B11" s="12" t="s">
        <v>15</v>
      </c>
      <c r="C11" s="41">
        <v>25</v>
      </c>
      <c r="D11" s="43">
        <v>38191.20009938</v>
      </c>
      <c r="E11" s="93">
        <v>10.546430355623164</v>
      </c>
      <c r="F11" s="41">
        <v>24</v>
      </c>
      <c r="G11" s="43">
        <v>35520.66353314001</v>
      </c>
      <c r="H11" s="14">
        <v>10.157630934486225</v>
      </c>
      <c r="I11" s="39">
        <v>2670.5365662399927</v>
      </c>
      <c r="J11" s="46">
        <v>7.518262049774043</v>
      </c>
      <c r="K11" s="73"/>
      <c r="L11" s="54">
        <v>25678.57249136</v>
      </c>
      <c r="M11" s="14">
        <v>8.112871493622373</v>
      </c>
      <c r="N11" s="39">
        <v>12512.627608020004</v>
      </c>
      <c r="O11" s="46">
        <v>48.727894092360835</v>
      </c>
      <c r="Q11" s="85"/>
    </row>
    <row r="12" spans="1:17" ht="21">
      <c r="A12" s="11">
        <v>5</v>
      </c>
      <c r="B12" s="12" t="s">
        <v>14</v>
      </c>
      <c r="C12" s="41">
        <v>12</v>
      </c>
      <c r="D12" s="43">
        <v>32249.93937121</v>
      </c>
      <c r="E12" s="93">
        <v>8.905762025453013</v>
      </c>
      <c r="F12" s="41">
        <v>13</v>
      </c>
      <c r="G12" s="43">
        <v>32370.84563095</v>
      </c>
      <c r="H12" s="14">
        <v>9.256896416071799</v>
      </c>
      <c r="I12" s="39">
        <v>-120.90625974000068</v>
      </c>
      <c r="J12" s="46">
        <v>-0.3735035566213363</v>
      </c>
      <c r="K12" s="73"/>
      <c r="L12" s="54">
        <v>31601.77263445</v>
      </c>
      <c r="M12" s="14">
        <v>9.984243494852718</v>
      </c>
      <c r="N12" s="39">
        <v>648.1667367599985</v>
      </c>
      <c r="O12" s="46">
        <v>2.0510455038633286</v>
      </c>
      <c r="Q12" s="85"/>
    </row>
    <row r="13" spans="1:17" ht="21">
      <c r="A13" s="11">
        <v>6</v>
      </c>
      <c r="B13" s="12" t="s">
        <v>13</v>
      </c>
      <c r="C13" s="41">
        <v>28</v>
      </c>
      <c r="D13" s="43">
        <v>27664.629947819998</v>
      </c>
      <c r="E13" s="93">
        <v>7.639537178710103</v>
      </c>
      <c r="F13" s="41">
        <v>28</v>
      </c>
      <c r="G13" s="43">
        <v>27580.667390609997</v>
      </c>
      <c r="H13" s="14">
        <v>7.88707789817208</v>
      </c>
      <c r="I13" s="39">
        <v>83.96255721000125</v>
      </c>
      <c r="J13" s="44">
        <v>0.3044254006652022</v>
      </c>
      <c r="K13" s="73"/>
      <c r="L13" s="54">
        <v>27334.71205846</v>
      </c>
      <c r="M13" s="14">
        <v>8.636111151430708</v>
      </c>
      <c r="N13" s="39">
        <v>329.9178893599965</v>
      </c>
      <c r="O13" s="46">
        <v>1.2069557881363817</v>
      </c>
      <c r="Q13" s="85"/>
    </row>
    <row r="14" spans="1:17" ht="21">
      <c r="A14" s="11">
        <v>7</v>
      </c>
      <c r="B14" s="15" t="s">
        <v>12</v>
      </c>
      <c r="C14" s="41">
        <v>83</v>
      </c>
      <c r="D14" s="43">
        <v>24654.59063234</v>
      </c>
      <c r="E14" s="93">
        <v>6.808320303466825</v>
      </c>
      <c r="F14" s="41">
        <v>84</v>
      </c>
      <c r="G14" s="43">
        <v>24702.980700230008</v>
      </c>
      <c r="H14" s="14">
        <v>7.064163108906061</v>
      </c>
      <c r="I14" s="39">
        <v>-48.39006789000632</v>
      </c>
      <c r="J14" s="46">
        <v>-0.19588756708033925</v>
      </c>
      <c r="K14" s="73"/>
      <c r="L14" s="54">
        <v>24535.491235370006</v>
      </c>
      <c r="M14" s="14">
        <v>7.7517271449738825</v>
      </c>
      <c r="N14" s="39">
        <v>119.09939696999572</v>
      </c>
      <c r="O14" s="46">
        <v>0.48541680224565376</v>
      </c>
      <c r="Q14" s="85"/>
    </row>
    <row r="15" spans="1:17" ht="21">
      <c r="A15" s="11">
        <v>8</v>
      </c>
      <c r="B15" s="15" t="s">
        <v>39</v>
      </c>
      <c r="C15" s="41">
        <v>44</v>
      </c>
      <c r="D15" s="43">
        <v>22579.66861729</v>
      </c>
      <c r="E15" s="93">
        <v>6.235334367750463</v>
      </c>
      <c r="F15" s="41">
        <v>45</v>
      </c>
      <c r="G15" s="43">
        <v>21345.38534166</v>
      </c>
      <c r="H15" s="14">
        <v>6.104011718494149</v>
      </c>
      <c r="I15" s="39">
        <v>1234.2832756300013</v>
      </c>
      <c r="J15" s="44">
        <v>5.78243613724339</v>
      </c>
      <c r="K15" s="73"/>
      <c r="L15" s="54">
        <v>20766.655729349997</v>
      </c>
      <c r="M15" s="14">
        <v>6.561003706152295</v>
      </c>
      <c r="N15" s="39">
        <v>1813.0128879400036</v>
      </c>
      <c r="O15" s="46">
        <v>8.730403737457015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9265.218290530001</v>
      </c>
      <c r="E16" s="93">
        <v>2.5585731575978126</v>
      </c>
      <c r="F16" s="41">
        <v>24</v>
      </c>
      <c r="G16" s="43">
        <v>9134.97946981</v>
      </c>
      <c r="H16" s="14">
        <v>2.612275245417862</v>
      </c>
      <c r="I16" s="39">
        <v>130.23882072000197</v>
      </c>
      <c r="J16" s="45">
        <v>1.4257155273356168</v>
      </c>
      <c r="K16" s="73"/>
      <c r="L16" s="54">
        <v>9088.44179665</v>
      </c>
      <c r="M16" s="14">
        <v>2.8713963908350735</v>
      </c>
      <c r="N16" s="39">
        <v>176.776493880001</v>
      </c>
      <c r="O16" s="46">
        <v>1.945069329102826</v>
      </c>
      <c r="Q16" s="85"/>
    </row>
    <row r="17" spans="1:17" ht="21">
      <c r="A17" s="11">
        <v>10</v>
      </c>
      <c r="B17" s="12" t="s">
        <v>18</v>
      </c>
      <c r="C17" s="41">
        <v>181</v>
      </c>
      <c r="D17" s="43">
        <v>7280.62257156</v>
      </c>
      <c r="E17" s="93">
        <v>2.0105306640464042</v>
      </c>
      <c r="F17" s="41">
        <v>180</v>
      </c>
      <c r="G17" s="43">
        <v>7167.005497689999</v>
      </c>
      <c r="H17" s="14">
        <v>2.0495055415574694</v>
      </c>
      <c r="I17" s="39">
        <v>113.61707387000115</v>
      </c>
      <c r="J17" s="45">
        <v>1.5852795690839239</v>
      </c>
      <c r="K17" s="73"/>
      <c r="L17" s="54">
        <v>7079.924354600001</v>
      </c>
      <c r="M17" s="14">
        <v>2.236826696373535</v>
      </c>
      <c r="N17" s="39">
        <v>200.69821695999963</v>
      </c>
      <c r="O17" s="46">
        <v>2.8347508660823624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3">
        <v>6798.49437517</v>
      </c>
      <c r="E18" s="93">
        <v>1.8773918406400172</v>
      </c>
      <c r="F18" s="41">
        <v>80</v>
      </c>
      <c r="G18" s="43">
        <v>6817.163086319998</v>
      </c>
      <c r="H18" s="14">
        <v>1.9494632071395952</v>
      </c>
      <c r="I18" s="39">
        <v>-18.668711149997762</v>
      </c>
      <c r="J18" s="45">
        <v>-0.2738486803617808</v>
      </c>
      <c r="K18" s="73"/>
      <c r="L18" s="54">
        <v>6948.471231519999</v>
      </c>
      <c r="M18" s="14">
        <v>2.1952954821542785</v>
      </c>
      <c r="N18" s="39">
        <v>-149.97685634999834</v>
      </c>
      <c r="O18" s="46">
        <v>-2.15841515856993</v>
      </c>
      <c r="Q18" s="85"/>
    </row>
    <row r="19" spans="1:17" ht="21">
      <c r="A19" s="11">
        <v>12</v>
      </c>
      <c r="B19" s="12" t="s">
        <v>32</v>
      </c>
      <c r="C19" s="41">
        <v>32</v>
      </c>
      <c r="D19" s="43">
        <v>6702.40027887</v>
      </c>
      <c r="E19" s="93">
        <v>1.8508556309483257</v>
      </c>
      <c r="F19" s="41">
        <v>29</v>
      </c>
      <c r="G19" s="43">
        <v>5729.13745093</v>
      </c>
      <c r="H19" s="14">
        <v>1.6383270471621665</v>
      </c>
      <c r="I19" s="39">
        <v>973.2628279399996</v>
      </c>
      <c r="J19" s="46">
        <v>16.987946899092318</v>
      </c>
      <c r="K19" s="73"/>
      <c r="L19" s="54">
        <v>5675.94053362</v>
      </c>
      <c r="M19" s="14">
        <v>1.7932529610123449</v>
      </c>
      <c r="N19" s="39">
        <v>1026.4597452500002</v>
      </c>
      <c r="O19" s="86">
        <v>18.084399214016166</v>
      </c>
      <c r="Q19" s="85"/>
    </row>
    <row r="20" spans="1:17" ht="21">
      <c r="A20" s="11">
        <v>13</v>
      </c>
      <c r="B20" s="12" t="s">
        <v>21</v>
      </c>
      <c r="C20" s="41">
        <v>86</v>
      </c>
      <c r="D20" s="43">
        <v>5706.30376698</v>
      </c>
      <c r="E20" s="93">
        <v>1.5757853932288886</v>
      </c>
      <c r="F20" s="41">
        <v>86</v>
      </c>
      <c r="G20" s="43">
        <v>5577.79063442</v>
      </c>
      <c r="H20" s="14">
        <v>1.5950473065181412</v>
      </c>
      <c r="I20" s="39">
        <v>128.51313255999958</v>
      </c>
      <c r="J20" s="46">
        <v>2.3040149941619825</v>
      </c>
      <c r="K20" s="73"/>
      <c r="L20" s="54">
        <v>5595.831468140001</v>
      </c>
      <c r="M20" s="14">
        <v>1.7679433549611483</v>
      </c>
      <c r="N20" s="39">
        <v>110.47229883999898</v>
      </c>
      <c r="O20" s="86">
        <v>1.97418917043831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2673.81804754</v>
      </c>
      <c r="E21" s="93">
        <v>0.7383699844102752</v>
      </c>
      <c r="F21" s="41">
        <v>2</v>
      </c>
      <c r="G21" s="43">
        <v>2737.06522786</v>
      </c>
      <c r="H21" s="14">
        <v>0.7827021137225819</v>
      </c>
      <c r="I21" s="39">
        <v>-63.2471803200001</v>
      </c>
      <c r="J21" s="44">
        <v>-2.310766279013763</v>
      </c>
      <c r="K21" s="73"/>
      <c r="L21" s="54">
        <v>2694.85252047</v>
      </c>
      <c r="M21" s="14">
        <v>0.8514099527998937</v>
      </c>
      <c r="N21" s="39">
        <v>-21.034472929999993</v>
      </c>
      <c r="O21" s="86">
        <v>-0.7805426371284854</v>
      </c>
      <c r="Q21" s="85"/>
    </row>
    <row r="22" spans="1:17" ht="21">
      <c r="A22" s="11">
        <v>15</v>
      </c>
      <c r="B22" s="12" t="s">
        <v>25</v>
      </c>
      <c r="C22" s="41">
        <v>35</v>
      </c>
      <c r="D22" s="43">
        <v>443.55184734</v>
      </c>
      <c r="E22" s="93">
        <v>0.12248603486946327</v>
      </c>
      <c r="F22" s="41">
        <v>31</v>
      </c>
      <c r="G22" s="43">
        <v>401.85065674000003</v>
      </c>
      <c r="H22" s="14">
        <v>0.11491482016200377</v>
      </c>
      <c r="I22" s="39">
        <v>41.70119059999996</v>
      </c>
      <c r="J22" s="46">
        <v>10.377285665848968</v>
      </c>
      <c r="K22" s="73"/>
      <c r="L22" s="54">
        <v>383.11033707</v>
      </c>
      <c r="M22" s="14">
        <v>0.12103963074945247</v>
      </c>
      <c r="N22" s="39">
        <v>60.44151026999998</v>
      </c>
      <c r="O22" s="86">
        <v>15.77652817521246</v>
      </c>
      <c r="Q22" s="85"/>
    </row>
    <row r="23" spans="1:17" ht="21">
      <c r="A23" s="11">
        <v>16</v>
      </c>
      <c r="B23" s="12" t="s">
        <v>26</v>
      </c>
      <c r="C23" s="41">
        <v>121</v>
      </c>
      <c r="D23" s="43">
        <v>399.89460233</v>
      </c>
      <c r="E23" s="93">
        <v>0.11043016616624812</v>
      </c>
      <c r="F23" s="41">
        <v>118</v>
      </c>
      <c r="G23" s="43">
        <v>385.55776806</v>
      </c>
      <c r="H23" s="14">
        <v>0.1102556405857635</v>
      </c>
      <c r="I23" s="39">
        <v>14.336834269999997</v>
      </c>
      <c r="J23" s="44">
        <v>3.7184659362819317</v>
      </c>
      <c r="K23" s="73"/>
      <c r="L23" s="54">
        <v>366.39172027</v>
      </c>
      <c r="M23" s="14">
        <v>0.11575756183011697</v>
      </c>
      <c r="N23" s="39">
        <v>33.50288205999999</v>
      </c>
      <c r="O23" s="86">
        <v>9.144006320697196</v>
      </c>
      <c r="Q23" s="85"/>
    </row>
    <row r="24" spans="1:17" ht="21">
      <c r="A24" s="11">
        <v>17</v>
      </c>
      <c r="B24" s="12" t="s">
        <v>24</v>
      </c>
      <c r="C24" s="41">
        <v>6</v>
      </c>
      <c r="D24" s="43">
        <v>266.18221771000003</v>
      </c>
      <c r="E24" s="93">
        <v>0.07350573466345227</v>
      </c>
      <c r="F24" s="41">
        <v>6</v>
      </c>
      <c r="G24" s="43">
        <v>253.50900533</v>
      </c>
      <c r="H24" s="14">
        <v>0.07249444854284251</v>
      </c>
      <c r="I24" s="39">
        <v>12.673212380000024</v>
      </c>
      <c r="J24" s="45">
        <v>4.999117235895797</v>
      </c>
      <c r="K24" s="73"/>
      <c r="L24" s="54">
        <v>229.93792478999998</v>
      </c>
      <c r="M24" s="14">
        <v>0.07264643842484396</v>
      </c>
      <c r="N24" s="39">
        <v>36.24429292000005</v>
      </c>
      <c r="O24" s="86">
        <v>15.76264244060722</v>
      </c>
      <c r="Q24" s="85"/>
    </row>
    <row r="25" spans="1:17" ht="21">
      <c r="A25" s="11">
        <v>18</v>
      </c>
      <c r="B25" s="12" t="s">
        <v>23</v>
      </c>
      <c r="C25" s="41">
        <v>22</v>
      </c>
      <c r="D25" s="43">
        <v>215.13685186</v>
      </c>
      <c r="E25" s="93">
        <v>0.05940964984513126</v>
      </c>
      <c r="F25" s="41">
        <v>22</v>
      </c>
      <c r="G25" s="43">
        <v>211.73149965000002</v>
      </c>
      <c r="H25" s="14">
        <v>0.060547586016895534</v>
      </c>
      <c r="I25" s="39">
        <v>3.4053522099999896</v>
      </c>
      <c r="J25" s="46">
        <v>1.6083351866062265</v>
      </c>
      <c r="K25" s="73"/>
      <c r="L25" s="54">
        <v>217.52650541999998</v>
      </c>
      <c r="M25" s="14">
        <v>0.06872518266048458</v>
      </c>
      <c r="N25" s="39">
        <v>-2.389653559999971</v>
      </c>
      <c r="O25" s="86">
        <v>-1.0985574173529014</v>
      </c>
      <c r="Q25" s="85"/>
    </row>
    <row r="26" spans="1:17" ht="21">
      <c r="A26" s="11">
        <v>19</v>
      </c>
      <c r="B26" s="12" t="s">
        <v>34</v>
      </c>
      <c r="C26" s="41">
        <v>6</v>
      </c>
      <c r="D26" s="43">
        <v>136.54897703749998</v>
      </c>
      <c r="E26" s="93">
        <v>0.03770775133303441</v>
      </c>
      <c r="F26" s="41">
        <v>6</v>
      </c>
      <c r="G26" s="43">
        <v>131.84490234860002</v>
      </c>
      <c r="H26" s="14">
        <v>0.03770289531334291</v>
      </c>
      <c r="I26" s="39">
        <v>4.704074688899965</v>
      </c>
      <c r="J26" s="44">
        <v>3.5678851477035622</v>
      </c>
      <c r="K26" s="73"/>
      <c r="L26" s="54">
        <v>119.34738015050002</v>
      </c>
      <c r="M26" s="14">
        <v>0.03770653367072055</v>
      </c>
      <c r="N26" s="39">
        <v>17.201596886999965</v>
      </c>
      <c r="O26" s="86">
        <v>14.413049423714474</v>
      </c>
      <c r="Q26" s="85"/>
    </row>
    <row r="27" spans="1:17" ht="21">
      <c r="A27" s="11">
        <v>20</v>
      </c>
      <c r="B27" s="12" t="s">
        <v>41</v>
      </c>
      <c r="C27" s="41">
        <v>1</v>
      </c>
      <c r="D27" s="43">
        <v>127.7984323</v>
      </c>
      <c r="E27" s="93">
        <v>0.035291304339809225</v>
      </c>
      <c r="F27" s="41">
        <v>1</v>
      </c>
      <c r="G27" s="43">
        <v>127.06649955</v>
      </c>
      <c r="H27" s="14">
        <v>0.0363364441478344</v>
      </c>
      <c r="I27" s="39">
        <v>0.7319327499999986</v>
      </c>
      <c r="J27" s="45">
        <v>0.576023383497699</v>
      </c>
      <c r="K27" s="73"/>
      <c r="L27" s="54">
        <v>103.03308613</v>
      </c>
      <c r="M27" s="14">
        <v>0.03255220622740095</v>
      </c>
      <c r="N27" s="39">
        <v>24.76534617</v>
      </c>
      <c r="O27" s="86">
        <v>24.036304356401406</v>
      </c>
      <c r="Q27" s="85"/>
    </row>
    <row r="28" spans="1:17" ht="21">
      <c r="A28" s="11">
        <v>21</v>
      </c>
      <c r="B28" s="12" t="s">
        <v>19</v>
      </c>
      <c r="C28" s="41">
        <v>1</v>
      </c>
      <c r="D28" s="43">
        <v>115.61728212</v>
      </c>
      <c r="E28" s="93">
        <v>0.03192750190127726</v>
      </c>
      <c r="F28" s="41">
        <v>1</v>
      </c>
      <c r="G28" s="43">
        <v>106.7220152</v>
      </c>
      <c r="H28" s="14">
        <v>0.030518654077923982</v>
      </c>
      <c r="I28" s="39">
        <v>8.895266919999997</v>
      </c>
      <c r="J28" s="45">
        <v>8.334987774856033</v>
      </c>
      <c r="K28" s="73"/>
      <c r="L28" s="54">
        <v>103.88272973000001</v>
      </c>
      <c r="M28" s="14">
        <v>0.03282064207384444</v>
      </c>
      <c r="N28" s="39">
        <v>11.73455238999999</v>
      </c>
      <c r="O28" s="46">
        <v>11.295960763159654</v>
      </c>
      <c r="Q28" s="85"/>
    </row>
    <row r="29" spans="1:17" ht="21">
      <c r="A29" s="11">
        <v>22</v>
      </c>
      <c r="B29" s="12" t="s">
        <v>33</v>
      </c>
      <c r="C29" s="41">
        <v>1</v>
      </c>
      <c r="D29" s="43">
        <v>7.80151317</v>
      </c>
      <c r="E29" s="93">
        <v>0.0021543736541868347</v>
      </c>
      <c r="F29" s="41">
        <v>1</v>
      </c>
      <c r="G29" s="43">
        <v>7.25840618</v>
      </c>
      <c r="H29" s="14">
        <v>0.0020756428460365654</v>
      </c>
      <c r="I29" s="39">
        <v>0.5431069900000001</v>
      </c>
      <c r="J29" s="46">
        <v>7.482455191009993</v>
      </c>
      <c r="K29" s="73"/>
      <c r="L29" s="54">
        <v>6.77975938</v>
      </c>
      <c r="M29" s="14">
        <v>0.002141992769501798</v>
      </c>
      <c r="N29" s="39">
        <v>1.02175379</v>
      </c>
      <c r="O29" s="86">
        <v>15.07064974922458</v>
      </c>
      <c r="Q29" s="85"/>
    </row>
    <row r="30" spans="1:17" ht="21.75" thickBot="1">
      <c r="A30" s="11">
        <v>23</v>
      </c>
      <c r="B30" s="12" t="s">
        <v>40</v>
      </c>
      <c r="C30" s="64">
        <v>0</v>
      </c>
      <c r="D30" s="68">
        <v>0</v>
      </c>
      <c r="E30" s="93">
        <v>0</v>
      </c>
      <c r="F30" s="64"/>
      <c r="G30" s="68">
        <v>0</v>
      </c>
      <c r="H30" s="66">
        <v>0</v>
      </c>
      <c r="I30" s="39">
        <v>0</v>
      </c>
      <c r="J30" s="45">
        <v>0</v>
      </c>
      <c r="K30" s="73"/>
      <c r="L30" s="69">
        <v>0</v>
      </c>
      <c r="M30" s="70">
        <v>0</v>
      </c>
      <c r="N30" s="39">
        <v>0</v>
      </c>
      <c r="O30" s="84" t="s">
        <v>81</v>
      </c>
      <c r="Q30" s="85"/>
    </row>
    <row r="31" spans="1:17" ht="22.5" customHeight="1" thickBot="1">
      <c r="A31" s="178" t="s">
        <v>27</v>
      </c>
      <c r="B31" s="179"/>
      <c r="C31" s="47">
        <v>1667</v>
      </c>
      <c r="D31" s="55">
        <v>362124.4232558474</v>
      </c>
      <c r="E31" s="94">
        <v>100.00000000000003</v>
      </c>
      <c r="F31" s="47">
        <v>1668</v>
      </c>
      <c r="G31" s="48">
        <v>349694.3702939986</v>
      </c>
      <c r="H31" s="48">
        <v>99.99999999999999</v>
      </c>
      <c r="I31" s="82">
        <v>12430.052961848904</v>
      </c>
      <c r="J31" s="83">
        <v>3.55454763295116</v>
      </c>
      <c r="K31" s="73"/>
      <c r="L31" s="55">
        <v>316516.4456450005</v>
      </c>
      <c r="M31" s="56">
        <v>100.00000000000001</v>
      </c>
      <c r="N31" s="82">
        <v>45607.97761084692</v>
      </c>
      <c r="O31" s="87">
        <v>14.409354786575628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63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1">
      <selection activeCell="B34" sqref="B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2812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64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65</v>
      </c>
      <c r="D5" s="189"/>
      <c r="E5" s="189"/>
      <c r="F5" s="180" t="s">
        <v>62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479</v>
      </c>
      <c r="D8" s="38">
        <v>96916.29017268002</v>
      </c>
      <c r="E8" s="92">
        <v>25.387498465811582</v>
      </c>
      <c r="F8" s="37">
        <v>466</v>
      </c>
      <c r="G8" s="38">
        <v>90363.50885788</v>
      </c>
      <c r="H8" s="13">
        <v>24.953718207393347</v>
      </c>
      <c r="I8" s="39">
        <v>6552.781314800013</v>
      </c>
      <c r="J8" s="40">
        <v>7.251579091628632</v>
      </c>
      <c r="K8" s="73"/>
      <c r="L8" s="53">
        <v>76960.63121580001</v>
      </c>
      <c r="M8" s="13">
        <v>24.31489177725626</v>
      </c>
      <c r="N8" s="39">
        <v>19955.658956880012</v>
      </c>
      <c r="O8" s="40">
        <v>25.929697615036083</v>
      </c>
      <c r="Q8" s="85"/>
    </row>
    <row r="9" spans="1:17" ht="21">
      <c r="A9" s="11">
        <v>2</v>
      </c>
      <c r="B9" s="12" t="s">
        <v>17</v>
      </c>
      <c r="C9" s="41">
        <v>90</v>
      </c>
      <c r="D9" s="43">
        <v>53592.88995290002</v>
      </c>
      <c r="E9" s="93">
        <v>14.038810287036743</v>
      </c>
      <c r="F9" s="41">
        <v>85</v>
      </c>
      <c r="G9" s="43">
        <v>47335.40802545001</v>
      </c>
      <c r="H9" s="14">
        <v>13.071586617522774</v>
      </c>
      <c r="I9" s="39">
        <v>6257.481927450011</v>
      </c>
      <c r="J9" s="44">
        <v>13.21945281233376</v>
      </c>
      <c r="K9" s="73"/>
      <c r="L9" s="54">
        <v>34210.637577509995</v>
      </c>
      <c r="M9" s="14">
        <v>10.808486588365165</v>
      </c>
      <c r="N9" s="39">
        <v>19382.252375390024</v>
      </c>
      <c r="O9" s="46">
        <v>56.655630376593386</v>
      </c>
      <c r="Q9" s="85"/>
    </row>
    <row r="10" spans="1:17" ht="21">
      <c r="A10" s="11">
        <v>3</v>
      </c>
      <c r="B10" s="12" t="s">
        <v>15</v>
      </c>
      <c r="C10" s="41">
        <v>26</v>
      </c>
      <c r="D10" s="43">
        <v>43272.41060124</v>
      </c>
      <c r="E10" s="93">
        <v>11.33533130285491</v>
      </c>
      <c r="F10" s="41">
        <v>25</v>
      </c>
      <c r="G10" s="43">
        <v>38191.20009938</v>
      </c>
      <c r="H10" s="14">
        <v>10.54643027176999</v>
      </c>
      <c r="I10" s="39">
        <v>5081.210501859998</v>
      </c>
      <c r="J10" s="45">
        <v>13.304663086359747</v>
      </c>
      <c r="K10" s="73"/>
      <c r="L10" s="54">
        <v>25678.57249136</v>
      </c>
      <c r="M10" s="14">
        <v>8.112871493622373</v>
      </c>
      <c r="N10" s="39">
        <v>17593.838109880002</v>
      </c>
      <c r="O10" s="46">
        <v>68.51563931678739</v>
      </c>
      <c r="Q10" s="85"/>
    </row>
    <row r="11" spans="1:17" ht="21">
      <c r="A11" s="11">
        <v>4</v>
      </c>
      <c r="B11" s="12" t="s">
        <v>11</v>
      </c>
      <c r="C11" s="41">
        <v>333</v>
      </c>
      <c r="D11" s="43">
        <v>39883.01094246</v>
      </c>
      <c r="E11" s="93">
        <v>10.447468400921876</v>
      </c>
      <c r="F11" s="41">
        <v>332</v>
      </c>
      <c r="G11" s="43">
        <v>38946.09152916</v>
      </c>
      <c r="H11" s="14">
        <v>10.754892163677408</v>
      </c>
      <c r="I11" s="39">
        <v>936.9194132999983</v>
      </c>
      <c r="J11" s="46">
        <v>2.4056827694725182</v>
      </c>
      <c r="K11" s="73"/>
      <c r="L11" s="54">
        <v>36814.50135476</v>
      </c>
      <c r="M11" s="14">
        <v>11.631149616803963</v>
      </c>
      <c r="N11" s="39">
        <v>3068.5095876999985</v>
      </c>
      <c r="O11" s="46">
        <v>8.335056770511573</v>
      </c>
      <c r="Q11" s="85"/>
    </row>
    <row r="12" spans="1:17" ht="21">
      <c r="A12" s="11">
        <v>5</v>
      </c>
      <c r="B12" s="12" t="s">
        <v>14</v>
      </c>
      <c r="C12" s="41">
        <v>11</v>
      </c>
      <c r="D12" s="43">
        <v>31760.97301729</v>
      </c>
      <c r="E12" s="93">
        <v>8.319877414957345</v>
      </c>
      <c r="F12" s="41">
        <v>12</v>
      </c>
      <c r="G12" s="43">
        <v>32249.93937121</v>
      </c>
      <c r="H12" s="14">
        <v>8.90576195464456</v>
      </c>
      <c r="I12" s="39">
        <v>-488.96635391999735</v>
      </c>
      <c r="J12" s="46">
        <v>-1.5161775911941864</v>
      </c>
      <c r="K12" s="73"/>
      <c r="L12" s="54">
        <v>31601.77263445</v>
      </c>
      <c r="M12" s="14">
        <v>9.984243494852718</v>
      </c>
      <c r="N12" s="39">
        <v>159.2003828400011</v>
      </c>
      <c r="O12" s="46">
        <v>0.5037704203543703</v>
      </c>
      <c r="Q12" s="85"/>
    </row>
    <row r="13" spans="1:17" ht="21">
      <c r="A13" s="11">
        <v>6</v>
      </c>
      <c r="B13" s="12" t="s">
        <v>13</v>
      </c>
      <c r="C13" s="41">
        <v>28</v>
      </c>
      <c r="D13" s="43">
        <v>27663.265499669993</v>
      </c>
      <c r="E13" s="93">
        <v>7.246471250404753</v>
      </c>
      <c r="F13" s="41">
        <v>28</v>
      </c>
      <c r="G13" s="43">
        <v>27664.629947819998</v>
      </c>
      <c r="H13" s="14">
        <v>7.639537117969224</v>
      </c>
      <c r="I13" s="39">
        <v>-1.364448150005046</v>
      </c>
      <c r="J13" s="44">
        <v>-0.004932103384641753</v>
      </c>
      <c r="K13" s="73"/>
      <c r="L13" s="54">
        <v>27334.71205846</v>
      </c>
      <c r="M13" s="14">
        <v>8.636111151430708</v>
      </c>
      <c r="N13" s="39">
        <v>328.55344120999143</v>
      </c>
      <c r="O13" s="46">
        <v>1.201964156444462</v>
      </c>
      <c r="Q13" s="85"/>
    </row>
    <row r="14" spans="1:17" ht="21">
      <c r="A14" s="11">
        <v>7</v>
      </c>
      <c r="B14" s="15" t="s">
        <v>12</v>
      </c>
      <c r="C14" s="41">
        <v>83</v>
      </c>
      <c r="D14" s="43">
        <v>24819.620011290008</v>
      </c>
      <c r="E14" s="93">
        <v>6.501570209053197</v>
      </c>
      <c r="F14" s="41">
        <v>83</v>
      </c>
      <c r="G14" s="43">
        <v>24654.59063234</v>
      </c>
      <c r="H14" s="14">
        <v>6.808320249334834</v>
      </c>
      <c r="I14" s="39">
        <v>165.0293789500065</v>
      </c>
      <c r="J14" s="46">
        <v>0.6693657234508433</v>
      </c>
      <c r="K14" s="73"/>
      <c r="L14" s="54">
        <v>24535.491235370006</v>
      </c>
      <c r="M14" s="14">
        <v>7.7517271449738825</v>
      </c>
      <c r="N14" s="39">
        <v>284.1287759200022</v>
      </c>
      <c r="O14" s="46">
        <v>1.1580317393866006</v>
      </c>
      <c r="Q14" s="85"/>
    </row>
    <row r="15" spans="1:17" ht="21">
      <c r="A15" s="11">
        <v>8</v>
      </c>
      <c r="B15" s="15" t="s">
        <v>39</v>
      </c>
      <c r="C15" s="41">
        <v>44</v>
      </c>
      <c r="D15" s="43">
        <v>22899.36832795</v>
      </c>
      <c r="E15" s="93">
        <v>5.998554807020104</v>
      </c>
      <c r="F15" s="41">
        <v>44</v>
      </c>
      <c r="G15" s="43">
        <v>22579.66861729</v>
      </c>
      <c r="H15" s="14">
        <v>6.235334318174202</v>
      </c>
      <c r="I15" s="39">
        <v>319.69971065999925</v>
      </c>
      <c r="J15" s="44">
        <v>1.415874236591739</v>
      </c>
      <c r="K15" s="73"/>
      <c r="L15" s="54">
        <v>20766.655729349997</v>
      </c>
      <c r="M15" s="14">
        <v>6.561003706152295</v>
      </c>
      <c r="N15" s="39">
        <v>2132.712598600003</v>
      </c>
      <c r="O15" s="46">
        <v>10.269889511317851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9295.60334048</v>
      </c>
      <c r="E16" s="93">
        <v>2.4350097916949927</v>
      </c>
      <c r="F16" s="41">
        <v>24</v>
      </c>
      <c r="G16" s="43">
        <v>9265.218290530001</v>
      </c>
      <c r="H16" s="14">
        <v>2.5585731372549594</v>
      </c>
      <c r="I16" s="39">
        <v>30.385049949998574</v>
      </c>
      <c r="J16" s="45">
        <v>0.32794748053648337</v>
      </c>
      <c r="K16" s="73"/>
      <c r="L16" s="54">
        <v>9088.44179665</v>
      </c>
      <c r="M16" s="14">
        <v>2.8713963908350735</v>
      </c>
      <c r="N16" s="39">
        <v>207.16154382999957</v>
      </c>
      <c r="O16" s="46">
        <v>2.27939561549879</v>
      </c>
      <c r="Q16" s="85"/>
    </row>
    <row r="17" spans="1:17" ht="21">
      <c r="A17" s="11">
        <v>10</v>
      </c>
      <c r="B17" s="12" t="s">
        <v>18</v>
      </c>
      <c r="C17" s="41">
        <v>182</v>
      </c>
      <c r="D17" s="43">
        <v>7322.72750482</v>
      </c>
      <c r="E17" s="93">
        <v>1.9182093429591411</v>
      </c>
      <c r="F17" s="41">
        <v>181</v>
      </c>
      <c r="G17" s="43">
        <v>7280.62257156</v>
      </c>
      <c r="H17" s="14">
        <v>2.0105306480609593</v>
      </c>
      <c r="I17" s="39">
        <v>42.1049332599996</v>
      </c>
      <c r="J17" s="45">
        <v>0.578315011472678</v>
      </c>
      <c r="K17" s="73"/>
      <c r="L17" s="54">
        <v>7079.924354600001</v>
      </c>
      <c r="M17" s="14">
        <v>2.236826696373535</v>
      </c>
      <c r="N17" s="39">
        <v>242.80315021999922</v>
      </c>
      <c r="O17" s="46">
        <v>3.4294596673514466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3">
        <v>7175.746246769999</v>
      </c>
      <c r="E18" s="93">
        <v>1.8797071834501577</v>
      </c>
      <c r="F18" s="41">
        <v>74</v>
      </c>
      <c r="G18" s="43">
        <v>6798.49437517</v>
      </c>
      <c r="H18" s="14">
        <v>1.8773918257131403</v>
      </c>
      <c r="I18" s="39">
        <v>377.2518715999986</v>
      </c>
      <c r="J18" s="45">
        <v>5.549050286455009</v>
      </c>
      <c r="K18" s="73"/>
      <c r="L18" s="54">
        <v>6948.471231519999</v>
      </c>
      <c r="M18" s="14">
        <v>2.1952954821542785</v>
      </c>
      <c r="N18" s="39">
        <v>227.27501525000025</v>
      </c>
      <c r="O18" s="46">
        <v>3.270863585345566</v>
      </c>
      <c r="Q18" s="85"/>
    </row>
    <row r="19" spans="1:17" ht="21">
      <c r="A19" s="11">
        <v>12</v>
      </c>
      <c r="B19" s="12" t="s">
        <v>32</v>
      </c>
      <c r="C19" s="41">
        <v>34</v>
      </c>
      <c r="D19" s="43">
        <v>6818.3306604</v>
      </c>
      <c r="E19" s="93">
        <v>1.7860811518051354</v>
      </c>
      <c r="F19" s="41">
        <v>32</v>
      </c>
      <c r="G19" s="43">
        <v>6702.40027887</v>
      </c>
      <c r="H19" s="14">
        <v>1.8508556162324346</v>
      </c>
      <c r="I19" s="39">
        <v>115.93038152999998</v>
      </c>
      <c r="J19" s="46">
        <v>1.7296845414542357</v>
      </c>
      <c r="K19" s="73"/>
      <c r="L19" s="54">
        <v>5675.94053362</v>
      </c>
      <c r="M19" s="14">
        <v>1.7932529610123449</v>
      </c>
      <c r="N19" s="39">
        <v>1142.3901267800002</v>
      </c>
      <c r="O19" s="86">
        <v>20.12688681309011</v>
      </c>
      <c r="Q19" s="85"/>
    </row>
    <row r="20" spans="1:17" ht="21">
      <c r="A20" s="11">
        <v>13</v>
      </c>
      <c r="B20" s="12" t="s">
        <v>21</v>
      </c>
      <c r="C20" s="41">
        <v>88</v>
      </c>
      <c r="D20" s="43">
        <v>5894.44719987</v>
      </c>
      <c r="E20" s="93">
        <v>1.5440672458353228</v>
      </c>
      <c r="F20" s="41">
        <v>86</v>
      </c>
      <c r="G20" s="43">
        <v>5706.30376698</v>
      </c>
      <c r="H20" s="14">
        <v>1.5757853807000421</v>
      </c>
      <c r="I20" s="39">
        <v>188.14343289000044</v>
      </c>
      <c r="J20" s="46">
        <v>3.297115621126026</v>
      </c>
      <c r="K20" s="73"/>
      <c r="L20" s="54">
        <v>5595.831468140001</v>
      </c>
      <c r="M20" s="14">
        <v>1.7679433549611483</v>
      </c>
      <c r="N20" s="39">
        <v>298.6157317299994</v>
      </c>
      <c r="O20" s="86">
        <v>5.336396091093436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2616.00437004</v>
      </c>
      <c r="E21" s="93">
        <v>0.6852698015226799</v>
      </c>
      <c r="F21" s="41">
        <v>2</v>
      </c>
      <c r="G21" s="43">
        <v>2673.81804754</v>
      </c>
      <c r="H21" s="14">
        <v>0.7383699785396001</v>
      </c>
      <c r="I21" s="39">
        <v>-57.81367749999981</v>
      </c>
      <c r="J21" s="44">
        <v>-2.162214349371689</v>
      </c>
      <c r="K21" s="73"/>
      <c r="L21" s="54">
        <v>2694.85252047</v>
      </c>
      <c r="M21" s="14">
        <v>0.8514099527998937</v>
      </c>
      <c r="N21" s="39">
        <v>-78.8481504299998</v>
      </c>
      <c r="O21" s="86">
        <v>-2.9258799815972183</v>
      </c>
      <c r="Q21" s="85"/>
    </row>
    <row r="22" spans="1:17" ht="21">
      <c r="A22" s="11">
        <v>15</v>
      </c>
      <c r="B22" s="12" t="s">
        <v>25</v>
      </c>
      <c r="C22" s="41">
        <v>38</v>
      </c>
      <c r="D22" s="43">
        <v>503.22697469999997</v>
      </c>
      <c r="E22" s="93">
        <v>0.13182174044619613</v>
      </c>
      <c r="F22" s="41">
        <v>35</v>
      </c>
      <c r="G22" s="43">
        <v>443.55184734</v>
      </c>
      <c r="H22" s="14">
        <v>0.12248603389559415</v>
      </c>
      <c r="I22" s="39">
        <v>59.675127359999976</v>
      </c>
      <c r="J22" s="46">
        <v>13.453923756123293</v>
      </c>
      <c r="K22" s="73"/>
      <c r="L22" s="54">
        <v>383.11033707</v>
      </c>
      <c r="M22" s="14">
        <v>0.12103963074945247</v>
      </c>
      <c r="N22" s="39">
        <v>120.11663762999996</v>
      </c>
      <c r="O22" s="86">
        <v>31.353014003392143</v>
      </c>
      <c r="Q22" s="85"/>
    </row>
    <row r="23" spans="1:17" ht="21">
      <c r="A23" s="11">
        <v>16</v>
      </c>
      <c r="B23" s="12" t="s">
        <v>26</v>
      </c>
      <c r="C23" s="41">
        <v>128</v>
      </c>
      <c r="D23" s="43">
        <v>418.89124485</v>
      </c>
      <c r="E23" s="93">
        <v>0.10972975561717377</v>
      </c>
      <c r="F23" s="41">
        <v>121</v>
      </c>
      <c r="G23" s="43">
        <v>399.89460233</v>
      </c>
      <c r="H23" s="14">
        <v>0.11043016528823352</v>
      </c>
      <c r="I23" s="39">
        <v>18.996642520000023</v>
      </c>
      <c r="J23" s="44">
        <v>4.750412335979385</v>
      </c>
      <c r="K23" s="73"/>
      <c r="L23" s="54">
        <v>366.39172027</v>
      </c>
      <c r="M23" s="14">
        <v>0.11575756183011697</v>
      </c>
      <c r="N23" s="39">
        <v>52.49952458000001</v>
      </c>
      <c r="O23" s="86">
        <v>14.328796660937716</v>
      </c>
      <c r="Q23" s="85"/>
    </row>
    <row r="24" spans="1:17" ht="21">
      <c r="A24" s="11">
        <v>17</v>
      </c>
      <c r="B24" s="12" t="s">
        <v>24</v>
      </c>
      <c r="C24" s="41">
        <v>6</v>
      </c>
      <c r="D24" s="43">
        <v>271.09548658999995</v>
      </c>
      <c r="E24" s="93">
        <v>0.07101423545648856</v>
      </c>
      <c r="F24" s="41">
        <v>6</v>
      </c>
      <c r="G24" s="43">
        <v>266.18221771000003</v>
      </c>
      <c r="H24" s="14">
        <v>0.07350573407901857</v>
      </c>
      <c r="I24" s="39">
        <v>4.913268879999919</v>
      </c>
      <c r="J24" s="45">
        <v>1.8458291174629942</v>
      </c>
      <c r="K24" s="73"/>
      <c r="L24" s="54">
        <v>229.93792478999998</v>
      </c>
      <c r="M24" s="14">
        <v>0.07264643842484396</v>
      </c>
      <c r="N24" s="39">
        <v>41.15756179999997</v>
      </c>
      <c r="O24" s="86">
        <v>17.89942300192052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3">
        <v>194.65046990000002</v>
      </c>
      <c r="E25" s="93">
        <v>0.05098924543181472</v>
      </c>
      <c r="F25" s="41">
        <v>22</v>
      </c>
      <c r="G25" s="43">
        <v>215.13685186</v>
      </c>
      <c r="H25" s="14">
        <v>0.05940964937277354</v>
      </c>
      <c r="I25" s="39">
        <v>-20.48638195999999</v>
      </c>
      <c r="J25" s="46">
        <v>-9.522488491804962</v>
      </c>
      <c r="K25" s="73"/>
      <c r="L25" s="54">
        <v>217.52650541999998</v>
      </c>
      <c r="M25" s="14">
        <v>0.06872518266048458</v>
      </c>
      <c r="N25" s="39">
        <v>-22.87603551999996</v>
      </c>
      <c r="O25" s="86">
        <v>-10.516435905514562</v>
      </c>
      <c r="Q25" s="85"/>
    </row>
    <row r="26" spans="1:17" ht="21">
      <c r="A26" s="11">
        <v>19</v>
      </c>
      <c r="B26" s="12" t="s">
        <v>34</v>
      </c>
      <c r="C26" s="41">
        <v>5</v>
      </c>
      <c r="D26" s="43">
        <v>170.58229837640002</v>
      </c>
      <c r="E26" s="93">
        <v>0.044684519296078556</v>
      </c>
      <c r="F26" s="41">
        <v>6</v>
      </c>
      <c r="G26" s="43">
        <v>136.54897703749998</v>
      </c>
      <c r="H26" s="14">
        <v>0.03770775103322542</v>
      </c>
      <c r="I26" s="39">
        <v>34.03332133890004</v>
      </c>
      <c r="J26" s="44">
        <v>24.923893299876998</v>
      </c>
      <c r="K26" s="73"/>
      <c r="L26" s="54">
        <v>119.34738015050002</v>
      </c>
      <c r="M26" s="14">
        <v>0.03770653367072055</v>
      </c>
      <c r="N26" s="39">
        <v>51.2349182259</v>
      </c>
      <c r="O26" s="86">
        <v>42.929235783216605</v>
      </c>
      <c r="Q26" s="85"/>
    </row>
    <row r="27" spans="1:17" ht="21">
      <c r="A27" s="11">
        <v>20</v>
      </c>
      <c r="B27" s="12" t="s">
        <v>41</v>
      </c>
      <c r="C27" s="41">
        <v>1</v>
      </c>
      <c r="D27" s="43">
        <v>128.09679924</v>
      </c>
      <c r="E27" s="93">
        <v>0.03355532169449058</v>
      </c>
      <c r="F27" s="41">
        <v>1</v>
      </c>
      <c r="G27" s="43">
        <v>127.7984323</v>
      </c>
      <c r="H27" s="14">
        <v>0.03529130405921306</v>
      </c>
      <c r="I27" s="39">
        <v>0.298366939999994</v>
      </c>
      <c r="J27" s="45">
        <v>0.23346682320765366</v>
      </c>
      <c r="K27" s="73"/>
      <c r="L27" s="54">
        <v>103.03308613</v>
      </c>
      <c r="M27" s="14">
        <v>0.03255220622740095</v>
      </c>
      <c r="N27" s="39">
        <v>25.063713109999995</v>
      </c>
      <c r="O27" s="86">
        <v>24.32588797580647</v>
      </c>
      <c r="Q27" s="85"/>
    </row>
    <row r="28" spans="1:17" ht="21">
      <c r="A28" s="11">
        <v>21</v>
      </c>
      <c r="B28" s="12" t="s">
        <v>19</v>
      </c>
      <c r="C28" s="41">
        <v>1</v>
      </c>
      <c r="D28" s="43">
        <v>122.6315057</v>
      </c>
      <c r="E28" s="93">
        <v>0.03212367247313942</v>
      </c>
      <c r="F28" s="41">
        <v>1</v>
      </c>
      <c r="G28" s="43">
        <v>115.61728212</v>
      </c>
      <c r="H28" s="14">
        <v>0.031927501647426214</v>
      </c>
      <c r="I28" s="39">
        <v>7.014223580000007</v>
      </c>
      <c r="J28" s="45">
        <v>6.066760480254063</v>
      </c>
      <c r="K28" s="73"/>
      <c r="L28" s="54">
        <v>103.88272973000001</v>
      </c>
      <c r="M28" s="14">
        <v>0.03282064207384444</v>
      </c>
      <c r="N28" s="39">
        <v>18.748775969999997</v>
      </c>
      <c r="O28" s="46">
        <v>18.04802012685809</v>
      </c>
      <c r="Q28" s="85"/>
    </row>
    <row r="29" spans="1:17" ht="21">
      <c r="A29" s="11">
        <v>22</v>
      </c>
      <c r="B29" s="12" t="s">
        <v>33</v>
      </c>
      <c r="C29" s="41">
        <v>1</v>
      </c>
      <c r="D29" s="43">
        <v>8.22611494</v>
      </c>
      <c r="E29" s="93">
        <v>0.002154854256665618</v>
      </c>
      <c r="F29" s="41">
        <v>1</v>
      </c>
      <c r="G29" s="43">
        <v>7.80151317</v>
      </c>
      <c r="H29" s="14">
        <v>0.0021543736370577145</v>
      </c>
      <c r="I29" s="39">
        <v>0.42460177000000066</v>
      </c>
      <c r="J29" s="46">
        <v>5.44255660084979</v>
      </c>
      <c r="K29" s="73"/>
      <c r="L29" s="54">
        <v>6.77975938</v>
      </c>
      <c r="M29" s="14">
        <v>0.002141992769501798</v>
      </c>
      <c r="N29" s="39">
        <v>1.4463555600000007</v>
      </c>
      <c r="O29" s="86">
        <v>21.333434992791744</v>
      </c>
      <c r="Q29" s="85"/>
    </row>
    <row r="30" spans="1:17" ht="21.75" thickBot="1">
      <c r="A30" s="11">
        <v>23</v>
      </c>
      <c r="B30" s="12" t="s">
        <v>40</v>
      </c>
      <c r="C30" s="64"/>
      <c r="D30" s="68">
        <v>0</v>
      </c>
      <c r="E30" s="93">
        <v>0</v>
      </c>
      <c r="F30" s="64">
        <v>0</v>
      </c>
      <c r="G30" s="68">
        <v>0</v>
      </c>
      <c r="H30" s="66">
        <v>0</v>
      </c>
      <c r="I30" s="39">
        <v>0</v>
      </c>
      <c r="J30" s="45">
        <v>0</v>
      </c>
      <c r="K30" s="73"/>
      <c r="L30" s="97">
        <v>0</v>
      </c>
      <c r="M30" s="98">
        <v>0</v>
      </c>
      <c r="N30" s="99">
        <v>0</v>
      </c>
      <c r="O30" s="100" t="s">
        <v>81</v>
      </c>
      <c r="Q30" s="85"/>
    </row>
    <row r="31" spans="1:17" ht="22.5" customHeight="1" thickBot="1">
      <c r="A31" s="178" t="s">
        <v>27</v>
      </c>
      <c r="B31" s="179"/>
      <c r="C31" s="47">
        <v>1699</v>
      </c>
      <c r="D31" s="55">
        <v>381748.0887421565</v>
      </c>
      <c r="E31" s="94">
        <v>99.99999999999996</v>
      </c>
      <c r="F31" s="47">
        <v>1667</v>
      </c>
      <c r="G31" s="48">
        <v>362124.42613504746</v>
      </c>
      <c r="H31" s="48">
        <v>100.00000000000001</v>
      </c>
      <c r="I31" s="82">
        <v>19623.662607108916</v>
      </c>
      <c r="J31" s="83">
        <v>5.419038648276873</v>
      </c>
      <c r="K31" s="73"/>
      <c r="L31" s="55">
        <v>316516.4456450005</v>
      </c>
      <c r="M31" s="56">
        <v>100.00000000000001</v>
      </c>
      <c r="N31" s="82">
        <v>65231.64309715602</v>
      </c>
      <c r="O31" s="87">
        <v>20.609242898651377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66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6">
      <selection activeCell="B34" sqref="B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5742187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68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67</v>
      </c>
      <c r="D5" s="189"/>
      <c r="E5" s="189"/>
      <c r="F5" s="180" t="s">
        <v>65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475</v>
      </c>
      <c r="D8" s="38">
        <v>97308.14004629</v>
      </c>
      <c r="E8" s="92">
        <v>25.104425853319277</v>
      </c>
      <c r="F8" s="37">
        <v>479</v>
      </c>
      <c r="G8" s="38">
        <v>96916.29017268002</v>
      </c>
      <c r="H8" s="13">
        <v>25.387550943273332</v>
      </c>
      <c r="I8" s="39">
        <v>391.8498736099864</v>
      </c>
      <c r="J8" s="40">
        <v>0.40431786329399344</v>
      </c>
      <c r="K8" s="73"/>
      <c r="L8" s="53">
        <v>76960.63121580001</v>
      </c>
      <c r="M8" s="13">
        <v>24.31489177725626</v>
      </c>
      <c r="N8" s="39">
        <v>20347.50883049</v>
      </c>
      <c r="O8" s="40">
        <v>26.438853877685787</v>
      </c>
      <c r="Q8" s="85"/>
    </row>
    <row r="9" spans="1:17" ht="21">
      <c r="A9" s="11">
        <v>2</v>
      </c>
      <c r="B9" s="12" t="s">
        <v>17</v>
      </c>
      <c r="C9" s="41">
        <v>91</v>
      </c>
      <c r="D9" s="43">
        <v>55010.0946412</v>
      </c>
      <c r="E9" s="93">
        <v>14.191997107817842</v>
      </c>
      <c r="F9" s="41">
        <v>90</v>
      </c>
      <c r="G9" s="43">
        <v>53592.10085863999</v>
      </c>
      <c r="H9" s="14">
        <v>14.038632600170455</v>
      </c>
      <c r="I9" s="39">
        <v>1417.9937825600064</v>
      </c>
      <c r="J9" s="44">
        <v>2.6459007201457765</v>
      </c>
      <c r="K9" s="73"/>
      <c r="L9" s="54">
        <v>34210.637577509995</v>
      </c>
      <c r="M9" s="14">
        <v>10.808486588365165</v>
      </c>
      <c r="N9" s="39">
        <v>20799.457063690003</v>
      </c>
      <c r="O9" s="46">
        <v>60.798215223452964</v>
      </c>
      <c r="Q9" s="85"/>
    </row>
    <row r="10" spans="1:17" ht="21">
      <c r="A10" s="11">
        <v>3</v>
      </c>
      <c r="B10" s="12" t="s">
        <v>15</v>
      </c>
      <c r="C10" s="41">
        <v>25</v>
      </c>
      <c r="D10" s="43">
        <v>43582.69317299</v>
      </c>
      <c r="E10" s="93">
        <v>11.243853687151082</v>
      </c>
      <c r="F10" s="41">
        <v>26</v>
      </c>
      <c r="G10" s="43">
        <v>43272.41060124</v>
      </c>
      <c r="H10" s="14">
        <v>11.335354733655533</v>
      </c>
      <c r="I10" s="39">
        <v>310.2825717500018</v>
      </c>
      <c r="J10" s="45">
        <v>0.7170448039266628</v>
      </c>
      <c r="K10" s="73"/>
      <c r="L10" s="54">
        <v>25678.57249136</v>
      </c>
      <c r="M10" s="14">
        <v>8.112871493622373</v>
      </c>
      <c r="N10" s="39">
        <v>17904.120681630004</v>
      </c>
      <c r="O10" s="46">
        <v>69.7239719523122</v>
      </c>
      <c r="Q10" s="85"/>
    </row>
    <row r="11" spans="1:17" ht="21">
      <c r="A11" s="11">
        <v>4</v>
      </c>
      <c r="B11" s="12" t="s">
        <v>11</v>
      </c>
      <c r="C11" s="41">
        <v>334</v>
      </c>
      <c r="D11" s="43">
        <v>40062.44485292</v>
      </c>
      <c r="E11" s="93">
        <v>10.335668483997171</v>
      </c>
      <c r="F11" s="41">
        <v>333</v>
      </c>
      <c r="G11" s="43">
        <v>39883.01094246</v>
      </c>
      <c r="H11" s="14">
        <v>10.447489996457337</v>
      </c>
      <c r="I11" s="39">
        <v>179.43391046000033</v>
      </c>
      <c r="J11" s="46">
        <v>0.44990061236568407</v>
      </c>
      <c r="K11" s="73"/>
      <c r="L11" s="54">
        <v>36814.50135476</v>
      </c>
      <c r="M11" s="14">
        <v>11.631149616803963</v>
      </c>
      <c r="N11" s="39">
        <v>3247.943498159999</v>
      </c>
      <c r="O11" s="46">
        <v>8.822456854328816</v>
      </c>
      <c r="Q11" s="85"/>
    </row>
    <row r="12" spans="1:17" ht="21">
      <c r="A12" s="11">
        <v>5</v>
      </c>
      <c r="B12" s="12" t="s">
        <v>14</v>
      </c>
      <c r="C12" s="41">
        <v>11</v>
      </c>
      <c r="D12" s="43">
        <v>32604.22140843</v>
      </c>
      <c r="E12" s="93">
        <v>8.41152917385705</v>
      </c>
      <c r="F12" s="41">
        <v>11</v>
      </c>
      <c r="G12" s="43">
        <v>31760.97301729</v>
      </c>
      <c r="H12" s="14">
        <v>8.319894612636329</v>
      </c>
      <c r="I12" s="39">
        <v>843.2483911399977</v>
      </c>
      <c r="J12" s="46">
        <v>2.6549828642874105</v>
      </c>
      <c r="K12" s="73"/>
      <c r="L12" s="54">
        <v>31601.77263445</v>
      </c>
      <c r="M12" s="14">
        <v>9.984243494852718</v>
      </c>
      <c r="N12" s="39">
        <v>1002.4487739799988</v>
      </c>
      <c r="O12" s="46">
        <v>3.172128302977538</v>
      </c>
      <c r="Q12" s="85"/>
    </row>
    <row r="13" spans="1:17" ht="21">
      <c r="A13" s="11">
        <v>6</v>
      </c>
      <c r="B13" s="12" t="s">
        <v>13</v>
      </c>
      <c r="C13" s="41">
        <v>29</v>
      </c>
      <c r="D13" s="43">
        <v>28375.50792002</v>
      </c>
      <c r="E13" s="93">
        <v>7.320567778703271</v>
      </c>
      <c r="F13" s="41">
        <v>28</v>
      </c>
      <c r="G13" s="43">
        <v>27663.265499669993</v>
      </c>
      <c r="H13" s="14">
        <v>7.24648622928967</v>
      </c>
      <c r="I13" s="39">
        <v>712.2424203500086</v>
      </c>
      <c r="J13" s="44">
        <v>2.5746867099204365</v>
      </c>
      <c r="K13" s="73"/>
      <c r="L13" s="54">
        <v>27334.71205846</v>
      </c>
      <c r="M13" s="14">
        <v>8.636111151430708</v>
      </c>
      <c r="N13" s="39">
        <v>1040.79586156</v>
      </c>
      <c r="O13" s="46">
        <v>3.807597677758882</v>
      </c>
      <c r="Q13" s="85"/>
    </row>
    <row r="14" spans="1:17" ht="21">
      <c r="A14" s="11">
        <v>7</v>
      </c>
      <c r="B14" s="15" t="s">
        <v>12</v>
      </c>
      <c r="C14" s="41">
        <v>87</v>
      </c>
      <c r="D14" s="43">
        <v>25110.74146492002</v>
      </c>
      <c r="E14" s="93">
        <v>6.478294076200348</v>
      </c>
      <c r="F14" s="41">
        <v>83</v>
      </c>
      <c r="G14" s="43">
        <v>24819.620011290008</v>
      </c>
      <c r="H14" s="14">
        <v>6.501583648183579</v>
      </c>
      <c r="I14" s="39">
        <v>291.12145363001036</v>
      </c>
      <c r="J14" s="46">
        <v>1.1729488747111532</v>
      </c>
      <c r="K14" s="73"/>
      <c r="L14" s="54">
        <v>24535.491235370006</v>
      </c>
      <c r="M14" s="14">
        <v>7.7517271449738825</v>
      </c>
      <c r="N14" s="39">
        <v>575.2502295500126</v>
      </c>
      <c r="O14" s="46">
        <v>2.344563734353687</v>
      </c>
      <c r="Q14" s="85"/>
    </row>
    <row r="15" spans="1:17" ht="21">
      <c r="A15" s="11">
        <v>8</v>
      </c>
      <c r="B15" s="15" t="s">
        <v>39</v>
      </c>
      <c r="C15" s="41">
        <v>45</v>
      </c>
      <c r="D15" s="43">
        <v>23786.79735972</v>
      </c>
      <c r="E15" s="93">
        <v>6.1367311133575475</v>
      </c>
      <c r="F15" s="41">
        <v>44</v>
      </c>
      <c r="G15" s="43">
        <v>22899.36832795</v>
      </c>
      <c r="H15" s="14">
        <v>5.998567206387882</v>
      </c>
      <c r="I15" s="39">
        <v>887.4290317699997</v>
      </c>
      <c r="J15" s="44">
        <v>3.8753428437885833</v>
      </c>
      <c r="K15" s="73"/>
      <c r="L15" s="54">
        <v>20766.655729349997</v>
      </c>
      <c r="M15" s="14">
        <v>6.561003706152295</v>
      </c>
      <c r="N15" s="39">
        <v>3020.1416303700025</v>
      </c>
      <c r="O15" s="46">
        <v>14.543225783348284</v>
      </c>
      <c r="Q15" s="85"/>
    </row>
    <row r="16" spans="1:17" ht="21">
      <c r="A16" s="11">
        <v>9</v>
      </c>
      <c r="B16" s="12" t="s">
        <v>16</v>
      </c>
      <c r="C16" s="41">
        <v>25</v>
      </c>
      <c r="D16" s="63">
        <v>9502.43132894</v>
      </c>
      <c r="E16" s="93">
        <v>2.4515223763412948</v>
      </c>
      <c r="F16" s="41">
        <v>24</v>
      </c>
      <c r="G16" s="43">
        <v>9295.60334048</v>
      </c>
      <c r="H16" s="14">
        <v>2.435014825004335</v>
      </c>
      <c r="I16" s="39">
        <v>206.8279884599997</v>
      </c>
      <c r="J16" s="45">
        <v>2.225008758273023</v>
      </c>
      <c r="K16" s="73"/>
      <c r="L16" s="54">
        <v>9088.44179665</v>
      </c>
      <c r="M16" s="14">
        <v>2.8713963908350735</v>
      </c>
      <c r="N16" s="39">
        <v>413.98953228999926</v>
      </c>
      <c r="O16" s="46">
        <v>4.555121125852352</v>
      </c>
      <c r="Q16" s="85"/>
    </row>
    <row r="17" spans="1:17" ht="21">
      <c r="A17" s="11">
        <v>10</v>
      </c>
      <c r="B17" s="12" t="s">
        <v>18</v>
      </c>
      <c r="C17" s="41">
        <v>162</v>
      </c>
      <c r="D17" s="43">
        <v>7355.47588271</v>
      </c>
      <c r="E17" s="93">
        <v>1.8976315735305391</v>
      </c>
      <c r="F17" s="41">
        <v>182</v>
      </c>
      <c r="G17" s="43">
        <v>7322.72750482</v>
      </c>
      <c r="H17" s="14">
        <v>1.918213308011372</v>
      </c>
      <c r="I17" s="39">
        <v>32.748377890000484</v>
      </c>
      <c r="J17" s="45">
        <v>0.44721557463997796</v>
      </c>
      <c r="K17" s="73"/>
      <c r="L17" s="54">
        <v>7079.924354600001</v>
      </c>
      <c r="M17" s="14">
        <v>2.236826696373535</v>
      </c>
      <c r="N17" s="39">
        <v>275.5515281099997</v>
      </c>
      <c r="O17" s="46">
        <v>3.8920123197498167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3">
        <v>7254.891537499999</v>
      </c>
      <c r="E18" s="93">
        <v>1.871681922914178</v>
      </c>
      <c r="F18" s="41">
        <v>74</v>
      </c>
      <c r="G18" s="43">
        <v>7175.746246769999</v>
      </c>
      <c r="H18" s="14">
        <v>1.8797110689161463</v>
      </c>
      <c r="I18" s="39">
        <v>79.14529072999994</v>
      </c>
      <c r="J18" s="45">
        <v>1.1029555395109663</v>
      </c>
      <c r="K18" s="73"/>
      <c r="L18" s="54">
        <v>6948.471231519999</v>
      </c>
      <c r="M18" s="14">
        <v>2.1952954821542785</v>
      </c>
      <c r="N18" s="39">
        <v>306.4203059800002</v>
      </c>
      <c r="O18" s="46">
        <v>4.409895295960949</v>
      </c>
      <c r="Q18" s="85"/>
    </row>
    <row r="19" spans="1:17" ht="21">
      <c r="A19" s="11">
        <v>12</v>
      </c>
      <c r="B19" s="12" t="s">
        <v>32</v>
      </c>
      <c r="C19" s="41">
        <v>35</v>
      </c>
      <c r="D19" s="43">
        <v>7016.54097329</v>
      </c>
      <c r="E19" s="93">
        <v>1.8101901087302847</v>
      </c>
      <c r="F19" s="41">
        <v>34</v>
      </c>
      <c r="G19" s="43">
        <v>6818.3306604</v>
      </c>
      <c r="H19" s="14">
        <v>1.7860848437405756</v>
      </c>
      <c r="I19" s="39">
        <v>198.21031288999984</v>
      </c>
      <c r="J19" s="46">
        <v>2.907021128223954</v>
      </c>
      <c r="K19" s="73"/>
      <c r="L19" s="54">
        <v>5675.94053362</v>
      </c>
      <c r="M19" s="14">
        <v>1.7932529610123449</v>
      </c>
      <c r="N19" s="39">
        <v>1340.60043967</v>
      </c>
      <c r="O19" s="86">
        <v>23.619000793424316</v>
      </c>
      <c r="Q19" s="85"/>
    </row>
    <row r="20" spans="1:17" ht="21">
      <c r="A20" s="11">
        <v>13</v>
      </c>
      <c r="B20" s="12" t="s">
        <v>21</v>
      </c>
      <c r="C20" s="41">
        <v>91</v>
      </c>
      <c r="D20" s="43">
        <v>6069.44896282</v>
      </c>
      <c r="E20" s="93">
        <v>1.5658508258932606</v>
      </c>
      <c r="F20" s="41">
        <v>88</v>
      </c>
      <c r="G20" s="43">
        <v>5894.44719987</v>
      </c>
      <c r="H20" s="14">
        <v>1.544070437513697</v>
      </c>
      <c r="I20" s="39">
        <v>175.00176294999983</v>
      </c>
      <c r="J20" s="46">
        <v>2.968925787542205</v>
      </c>
      <c r="K20" s="73"/>
      <c r="L20" s="54">
        <v>5595.831468140001</v>
      </c>
      <c r="M20" s="14">
        <v>1.7679433549611483</v>
      </c>
      <c r="N20" s="39">
        <v>473.61749467999925</v>
      </c>
      <c r="O20" s="86">
        <v>8.463755518309506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2592.18853366</v>
      </c>
      <c r="E21" s="93">
        <v>0.668756024009247</v>
      </c>
      <c r="F21" s="41">
        <v>2</v>
      </c>
      <c r="G21" s="43">
        <v>2616.00437004</v>
      </c>
      <c r="H21" s="14">
        <v>0.6852712180159137</v>
      </c>
      <c r="I21" s="39">
        <v>-23.81583638000029</v>
      </c>
      <c r="J21" s="44">
        <v>-0.9103897781193743</v>
      </c>
      <c r="K21" s="73"/>
      <c r="L21" s="54">
        <v>2694.85252047</v>
      </c>
      <c r="M21" s="14">
        <v>0.8514099527998937</v>
      </c>
      <c r="N21" s="39">
        <v>-102.6639868100001</v>
      </c>
      <c r="O21" s="86">
        <v>-3.80963284744409</v>
      </c>
      <c r="Q21" s="85"/>
    </row>
    <row r="22" spans="1:17" ht="21">
      <c r="A22" s="11">
        <v>15</v>
      </c>
      <c r="B22" s="12" t="s">
        <v>25</v>
      </c>
      <c r="C22" s="41">
        <v>40</v>
      </c>
      <c r="D22" s="43">
        <v>620.15372442</v>
      </c>
      <c r="E22" s="93">
        <v>0.1599928144239076</v>
      </c>
      <c r="F22" s="41">
        <v>38</v>
      </c>
      <c r="G22" s="43">
        <v>503.22697469999997</v>
      </c>
      <c r="H22" s="14">
        <v>0.13182201292953477</v>
      </c>
      <c r="I22" s="39">
        <v>116.92674972000003</v>
      </c>
      <c r="J22" s="46">
        <v>23.235389913210874</v>
      </c>
      <c r="K22" s="73"/>
      <c r="L22" s="54">
        <v>383.11033707</v>
      </c>
      <c r="M22" s="14">
        <v>0.12103963074945247</v>
      </c>
      <c r="N22" s="39">
        <v>237.04338735</v>
      </c>
      <c r="O22" s="86">
        <v>61.87339896983479</v>
      </c>
      <c r="Q22" s="85"/>
    </row>
    <row r="23" spans="1:17" ht="21">
      <c r="A23" s="11">
        <v>16</v>
      </c>
      <c r="B23" s="12" t="s">
        <v>26</v>
      </c>
      <c r="C23" s="41">
        <v>132</v>
      </c>
      <c r="D23" s="43">
        <v>446.35637260000004</v>
      </c>
      <c r="E23" s="93">
        <v>0.11515501637132029</v>
      </c>
      <c r="F23" s="41">
        <v>128</v>
      </c>
      <c r="G23" s="43">
        <v>418.89124485</v>
      </c>
      <c r="H23" s="14">
        <v>0.1097299824350724</v>
      </c>
      <c r="I23" s="39">
        <v>27.465127750000022</v>
      </c>
      <c r="J23" s="44">
        <v>6.556624920588865</v>
      </c>
      <c r="K23" s="73"/>
      <c r="L23" s="54">
        <v>366.39172027</v>
      </c>
      <c r="M23" s="14">
        <v>0.11575756183011697</v>
      </c>
      <c r="N23" s="39">
        <v>79.96465233000004</v>
      </c>
      <c r="O23" s="86">
        <v>21.82490703421813</v>
      </c>
      <c r="Q23" s="85"/>
    </row>
    <row r="24" spans="1:17" ht="21">
      <c r="A24" s="11">
        <v>17</v>
      </c>
      <c r="B24" s="12" t="s">
        <v>24</v>
      </c>
      <c r="C24" s="41">
        <v>6</v>
      </c>
      <c r="D24" s="43">
        <v>273.57681718000003</v>
      </c>
      <c r="E24" s="93">
        <v>0.07057979855349465</v>
      </c>
      <c r="F24" s="41">
        <v>6</v>
      </c>
      <c r="G24" s="43">
        <v>271.09548658999995</v>
      </c>
      <c r="H24" s="14">
        <v>0.07101438224711586</v>
      </c>
      <c r="I24" s="39">
        <v>2.481330590000084</v>
      </c>
      <c r="J24" s="45">
        <v>0.9152976396662793</v>
      </c>
      <c r="K24" s="73"/>
      <c r="L24" s="54">
        <v>229.93792478999998</v>
      </c>
      <c r="M24" s="14">
        <v>0.07264643842484396</v>
      </c>
      <c r="N24" s="39">
        <v>43.63889239000005</v>
      </c>
      <c r="O24" s="86">
        <v>18.978553637837265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3">
        <v>195.42671368</v>
      </c>
      <c r="E25" s="93">
        <v>0.05041793462503311</v>
      </c>
      <c r="F25" s="41">
        <v>21</v>
      </c>
      <c r="G25" s="43">
        <v>194.65046990000002</v>
      </c>
      <c r="H25" s="14">
        <v>0.05098935082960254</v>
      </c>
      <c r="I25" s="39">
        <v>0.7762437799999873</v>
      </c>
      <c r="J25" s="46">
        <v>0.3987885466697182</v>
      </c>
      <c r="K25" s="73"/>
      <c r="L25" s="54">
        <v>217.52650541999998</v>
      </c>
      <c r="M25" s="14">
        <v>0.06872518266048458</v>
      </c>
      <c r="N25" s="39">
        <v>-22.099791739999972</v>
      </c>
      <c r="O25" s="86">
        <v>-10.1595857007539</v>
      </c>
      <c r="Q25" s="85"/>
    </row>
    <row r="26" spans="1:17" ht="21">
      <c r="A26" s="11">
        <v>19</v>
      </c>
      <c r="B26" s="12" t="s">
        <v>34</v>
      </c>
      <c r="C26" s="41">
        <v>6</v>
      </c>
      <c r="D26" s="43">
        <v>185.10631888240002</v>
      </c>
      <c r="E26" s="93">
        <v>0.047755386704066975</v>
      </c>
      <c r="F26" s="41">
        <v>5</v>
      </c>
      <c r="G26" s="43">
        <v>170.58229837640002</v>
      </c>
      <c r="H26" s="14">
        <v>0.04468461166162436</v>
      </c>
      <c r="I26" s="39">
        <v>14.524020506</v>
      </c>
      <c r="J26" s="44">
        <v>8.514377308923276</v>
      </c>
      <c r="K26" s="73"/>
      <c r="L26" s="54">
        <v>119.34738015050002</v>
      </c>
      <c r="M26" s="14">
        <v>0.03770653367072055</v>
      </c>
      <c r="N26" s="39">
        <v>65.7589387319</v>
      </c>
      <c r="O26" s="86">
        <v>55.09877020256024</v>
      </c>
      <c r="Q26" s="85"/>
    </row>
    <row r="27" spans="1:17" ht="21">
      <c r="A27" s="11">
        <v>20</v>
      </c>
      <c r="B27" s="12" t="s">
        <v>19</v>
      </c>
      <c r="C27" s="41">
        <v>1</v>
      </c>
      <c r="D27" s="43">
        <v>127.79930365000001</v>
      </c>
      <c r="E27" s="93">
        <v>0.03297080944164632</v>
      </c>
      <c r="F27" s="41">
        <v>1</v>
      </c>
      <c r="G27" s="43">
        <v>122.6315057</v>
      </c>
      <c r="H27" s="14">
        <v>0.032123738874671494</v>
      </c>
      <c r="I27" s="39">
        <v>5.167797950000008</v>
      </c>
      <c r="J27" s="45">
        <v>4.214086682293755</v>
      </c>
      <c r="K27" s="73"/>
      <c r="L27" s="54">
        <v>103.88272973000001</v>
      </c>
      <c r="M27" s="14">
        <v>0.03282064207384444</v>
      </c>
      <c r="N27" s="39">
        <v>23.916573920000005</v>
      </c>
      <c r="O27" s="46">
        <v>23.02266602173547</v>
      </c>
      <c r="Q27" s="85"/>
    </row>
    <row r="28" spans="1:17" ht="21">
      <c r="A28" s="11">
        <v>21</v>
      </c>
      <c r="B28" s="12" t="s">
        <v>41</v>
      </c>
      <c r="C28" s="41">
        <v>1</v>
      </c>
      <c r="D28" s="43">
        <v>124.97365195</v>
      </c>
      <c r="E28" s="93">
        <v>0.03224182249814693</v>
      </c>
      <c r="F28" s="41">
        <v>1</v>
      </c>
      <c r="G28" s="43">
        <v>128.09679924</v>
      </c>
      <c r="H28" s="14">
        <v>0.03355539105532632</v>
      </c>
      <c r="I28" s="39">
        <v>-3.1231472899999915</v>
      </c>
      <c r="J28" s="45">
        <v>-2.4381150103122526</v>
      </c>
      <c r="K28" s="73"/>
      <c r="L28" s="54">
        <v>103.03308613</v>
      </c>
      <c r="M28" s="14">
        <v>0.03255220622740095</v>
      </c>
      <c r="N28" s="39">
        <v>21.940565820000003</v>
      </c>
      <c r="O28" s="86">
        <v>21.294679839364335</v>
      </c>
      <c r="Q28" s="85"/>
    </row>
    <row r="29" spans="1:17" ht="21">
      <c r="A29" s="11">
        <v>22</v>
      </c>
      <c r="B29" s="12" t="s">
        <v>33</v>
      </c>
      <c r="C29" s="41">
        <v>1</v>
      </c>
      <c r="D29" s="43">
        <v>8.47443844</v>
      </c>
      <c r="E29" s="93">
        <v>0.0021863115600020133</v>
      </c>
      <c r="F29" s="41">
        <v>1</v>
      </c>
      <c r="G29" s="43">
        <v>8.22611494</v>
      </c>
      <c r="H29" s="14">
        <v>0.00215485871087689</v>
      </c>
      <c r="I29" s="39">
        <v>0.2483234999999997</v>
      </c>
      <c r="J29" s="46">
        <v>3.018721496249841</v>
      </c>
      <c r="K29" s="73"/>
      <c r="L29" s="54">
        <v>6.77975938</v>
      </c>
      <c r="M29" s="14">
        <v>0.002141992769501798</v>
      </c>
      <c r="N29" s="39">
        <v>1.6946790600000003</v>
      </c>
      <c r="O29" s="86">
        <v>24.996153477057476</v>
      </c>
      <c r="Q29" s="85"/>
    </row>
    <row r="30" spans="1:17" ht="21.75" thickBot="1">
      <c r="A30" s="11">
        <v>23</v>
      </c>
      <c r="B30" s="12" t="s">
        <v>40</v>
      </c>
      <c r="C30" s="64">
        <v>0</v>
      </c>
      <c r="D30" s="68">
        <v>0</v>
      </c>
      <c r="E30" s="93">
        <v>0</v>
      </c>
      <c r="F30" s="64">
        <v>0</v>
      </c>
      <c r="G30" s="68">
        <v>0</v>
      </c>
      <c r="H30" s="66">
        <v>0</v>
      </c>
      <c r="I30" s="39">
        <v>0</v>
      </c>
      <c r="J30" s="45">
        <v>0</v>
      </c>
      <c r="K30" s="73"/>
      <c r="L30" s="69">
        <v>0</v>
      </c>
      <c r="M30" s="70">
        <v>0</v>
      </c>
      <c r="N30" s="39">
        <v>0</v>
      </c>
      <c r="O30" s="84" t="s">
        <v>81</v>
      </c>
      <c r="Q30" s="85"/>
    </row>
    <row r="31" spans="1:17" ht="22.5" customHeight="1" thickBot="1">
      <c r="A31" s="178" t="s">
        <v>27</v>
      </c>
      <c r="B31" s="179"/>
      <c r="C31" s="47">
        <v>1694</v>
      </c>
      <c r="D31" s="55">
        <v>387613.48542621237</v>
      </c>
      <c r="E31" s="94">
        <v>99.99999999999999</v>
      </c>
      <c r="F31" s="47">
        <v>1699</v>
      </c>
      <c r="G31" s="48">
        <v>381747.2996478965</v>
      </c>
      <c r="H31" s="48">
        <v>99.99999999999999</v>
      </c>
      <c r="I31" s="82">
        <v>5866.18577831601</v>
      </c>
      <c r="J31" s="83">
        <v>1.5366672622770448</v>
      </c>
      <c r="K31" s="73"/>
      <c r="L31" s="55">
        <v>316516.4456450005</v>
      </c>
      <c r="M31" s="56">
        <v>100.00000000000001</v>
      </c>
      <c r="N31" s="82">
        <v>71097.03978121188</v>
      </c>
      <c r="O31" s="87">
        <v>22.46235251262524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69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1:B31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5" zoomScaleNormal="85" zoomScalePageLayoutView="0" workbookViewId="0" topLeftCell="A10">
      <selection activeCell="B34" sqref="B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710937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70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71</v>
      </c>
      <c r="D5" s="189"/>
      <c r="E5" s="189"/>
      <c r="F5" s="180" t="s">
        <v>67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482</v>
      </c>
      <c r="D8" s="38">
        <v>96380.50755657999</v>
      </c>
      <c r="E8" s="92">
        <v>24.92190275819494</v>
      </c>
      <c r="F8" s="37">
        <v>475</v>
      </c>
      <c r="G8" s="38">
        <v>97308.14004629</v>
      </c>
      <c r="H8" s="13">
        <v>25.1044750596881</v>
      </c>
      <c r="I8" s="39">
        <v>-927.632489710013</v>
      </c>
      <c r="J8" s="40">
        <v>-0.95329382441051</v>
      </c>
      <c r="K8" s="73"/>
      <c r="L8" s="53">
        <v>76960.63121580001</v>
      </c>
      <c r="M8" s="13">
        <v>24.31489177725626</v>
      </c>
      <c r="N8" s="39">
        <v>19419.876340779985</v>
      </c>
      <c r="O8" s="40">
        <v>25.23352009201438</v>
      </c>
      <c r="Q8" s="85"/>
    </row>
    <row r="9" spans="1:17" ht="21">
      <c r="A9" s="11">
        <v>2</v>
      </c>
      <c r="B9" s="12" t="s">
        <v>17</v>
      </c>
      <c r="C9" s="41">
        <v>92</v>
      </c>
      <c r="D9" s="43">
        <v>55240.48833548999</v>
      </c>
      <c r="E9" s="93">
        <v>14.28398867690228</v>
      </c>
      <c r="F9" s="41">
        <v>91</v>
      </c>
      <c r="G9" s="43">
        <v>55009.3348941</v>
      </c>
      <c r="H9" s="14">
        <v>14.191828918341505</v>
      </c>
      <c r="I9" s="39">
        <v>231.15344138998626</v>
      </c>
      <c r="J9" s="44">
        <v>0.42020766445365354</v>
      </c>
      <c r="K9" s="73"/>
      <c r="L9" s="54">
        <v>34210.637577509995</v>
      </c>
      <c r="M9" s="14">
        <v>10.808486588365165</v>
      </c>
      <c r="N9" s="39">
        <v>21029.85075797999</v>
      </c>
      <c r="O9" s="46">
        <v>61.47167152419566</v>
      </c>
      <c r="Q9" s="85"/>
    </row>
    <row r="10" spans="1:17" ht="21">
      <c r="A10" s="11">
        <v>3</v>
      </c>
      <c r="B10" s="12" t="s">
        <v>15</v>
      </c>
      <c r="C10" s="41">
        <v>27</v>
      </c>
      <c r="D10" s="43">
        <v>42769.50587664</v>
      </c>
      <c r="E10" s="93">
        <v>11.05926388536537</v>
      </c>
      <c r="F10" s="41">
        <v>25</v>
      </c>
      <c r="G10" s="43">
        <v>43582.69317299</v>
      </c>
      <c r="H10" s="14">
        <v>11.24387572586309</v>
      </c>
      <c r="I10" s="39">
        <v>-813.1872963499991</v>
      </c>
      <c r="J10" s="45">
        <v>-1.8658491184155752</v>
      </c>
      <c r="K10" s="73"/>
      <c r="L10" s="54">
        <v>25678.57249136</v>
      </c>
      <c r="M10" s="14">
        <v>8.112871493622373</v>
      </c>
      <c r="N10" s="39">
        <v>17090.933385280005</v>
      </c>
      <c r="O10" s="46">
        <v>66.5571787179001</v>
      </c>
      <c r="Q10" s="85"/>
    </row>
    <row r="11" spans="1:17" ht="21">
      <c r="A11" s="11">
        <v>4</v>
      </c>
      <c r="B11" s="12" t="s">
        <v>11</v>
      </c>
      <c r="C11" s="41">
        <v>335</v>
      </c>
      <c r="D11" s="43">
        <v>39101.420855489996</v>
      </c>
      <c r="E11" s="93">
        <v>10.11077688811412</v>
      </c>
      <c r="F11" s="41">
        <v>334</v>
      </c>
      <c r="G11" s="43">
        <v>40062.44485292</v>
      </c>
      <c r="H11" s="14">
        <v>10.335688742604892</v>
      </c>
      <c r="I11" s="39">
        <v>-961.0239974300057</v>
      </c>
      <c r="J11" s="46">
        <v>-2.398815152091149</v>
      </c>
      <c r="K11" s="73"/>
      <c r="L11" s="54">
        <v>36814.50135476</v>
      </c>
      <c r="M11" s="14">
        <v>11.631149616803963</v>
      </c>
      <c r="N11" s="39">
        <v>2286.919500729993</v>
      </c>
      <c r="O11" s="46">
        <v>6.212007270429323</v>
      </c>
      <c r="Q11" s="85"/>
    </row>
    <row r="12" spans="1:17" ht="21">
      <c r="A12" s="11">
        <v>5</v>
      </c>
      <c r="B12" s="12" t="s">
        <v>14</v>
      </c>
      <c r="C12" s="41">
        <v>11</v>
      </c>
      <c r="D12" s="43">
        <v>33268.43729749</v>
      </c>
      <c r="E12" s="93">
        <v>8.602494220715972</v>
      </c>
      <c r="F12" s="41">
        <v>11</v>
      </c>
      <c r="G12" s="43">
        <v>32604.22140843</v>
      </c>
      <c r="H12" s="14">
        <v>8.411545661021874</v>
      </c>
      <c r="I12" s="39">
        <v>664.215889060004</v>
      </c>
      <c r="J12" s="46">
        <v>2.0372082520831714</v>
      </c>
      <c r="K12" s="73"/>
      <c r="L12" s="54">
        <v>31601.77263445</v>
      </c>
      <c r="M12" s="14">
        <v>9.984243494852718</v>
      </c>
      <c r="N12" s="39">
        <v>1666.6646630400028</v>
      </c>
      <c r="O12" s="46">
        <v>5.273959414615634</v>
      </c>
      <c r="Q12" s="85"/>
    </row>
    <row r="13" spans="1:17" ht="21">
      <c r="A13" s="11">
        <v>6</v>
      </c>
      <c r="B13" s="12" t="s">
        <v>13</v>
      </c>
      <c r="C13" s="41">
        <v>29</v>
      </c>
      <c r="D13" s="43">
        <v>29214.628585779996</v>
      </c>
      <c r="E13" s="93">
        <v>7.554267467456227</v>
      </c>
      <c r="F13" s="41">
        <v>29</v>
      </c>
      <c r="G13" s="43">
        <v>28375.50792002</v>
      </c>
      <c r="H13" s="14">
        <v>7.320582127510139</v>
      </c>
      <c r="I13" s="39">
        <v>839.1206657599942</v>
      </c>
      <c r="J13" s="44">
        <v>2.957200512939409</v>
      </c>
      <c r="K13" s="73"/>
      <c r="L13" s="54">
        <v>27334.71205846</v>
      </c>
      <c r="M13" s="14">
        <v>8.636111151430708</v>
      </c>
      <c r="N13" s="39">
        <v>1879.9165273199942</v>
      </c>
      <c r="O13" s="46">
        <v>6.877396488755645</v>
      </c>
      <c r="Q13" s="85"/>
    </row>
    <row r="14" spans="1:17" ht="21">
      <c r="A14" s="11">
        <v>7</v>
      </c>
      <c r="B14" s="15" t="s">
        <v>12</v>
      </c>
      <c r="C14" s="41">
        <v>92</v>
      </c>
      <c r="D14" s="43">
        <v>25212.242950019994</v>
      </c>
      <c r="E14" s="93">
        <v>6.519337603067925</v>
      </c>
      <c r="F14" s="41">
        <v>87</v>
      </c>
      <c r="G14" s="43">
        <v>25110.74146492002</v>
      </c>
      <c r="H14" s="14">
        <v>6.478306774093919</v>
      </c>
      <c r="I14" s="39">
        <v>101.50148509997598</v>
      </c>
      <c r="J14" s="46">
        <v>0.40421540415990764</v>
      </c>
      <c r="K14" s="73"/>
      <c r="L14" s="54">
        <v>24535.491235370006</v>
      </c>
      <c r="M14" s="14">
        <v>7.7517271449738825</v>
      </c>
      <c r="N14" s="39">
        <v>676.7517146499886</v>
      </c>
      <c r="O14" s="46">
        <v>2.758256226288199</v>
      </c>
      <c r="Q14" s="85"/>
    </row>
    <row r="15" spans="1:17" ht="21">
      <c r="A15" s="11">
        <v>8</v>
      </c>
      <c r="B15" s="15" t="s">
        <v>39</v>
      </c>
      <c r="C15" s="41">
        <v>44</v>
      </c>
      <c r="D15" s="43">
        <v>22675.84186271</v>
      </c>
      <c r="E15" s="93">
        <v>5.863479454400145</v>
      </c>
      <c r="F15" s="41">
        <v>45</v>
      </c>
      <c r="G15" s="43">
        <v>23786.79735972</v>
      </c>
      <c r="H15" s="14">
        <v>6.136743141764661</v>
      </c>
      <c r="I15" s="39">
        <v>-1110.9554970099998</v>
      </c>
      <c r="J15" s="44">
        <v>-4.670471102979444</v>
      </c>
      <c r="K15" s="73"/>
      <c r="L15" s="54">
        <v>20766.655729349997</v>
      </c>
      <c r="M15" s="14">
        <v>6.561003706152295</v>
      </c>
      <c r="N15" s="39">
        <v>1909.1861333600027</v>
      </c>
      <c r="O15" s="46">
        <v>9.193517522716503</v>
      </c>
      <c r="Q15" s="85"/>
    </row>
    <row r="16" spans="1:17" ht="21">
      <c r="A16" s="11">
        <v>9</v>
      </c>
      <c r="B16" s="12" t="s">
        <v>16</v>
      </c>
      <c r="C16" s="41">
        <v>25</v>
      </c>
      <c r="D16" s="63">
        <v>9120.73567534</v>
      </c>
      <c r="E16" s="93">
        <v>2.3584238488325386</v>
      </c>
      <c r="F16" s="41">
        <v>25</v>
      </c>
      <c r="G16" s="43">
        <v>9502.43132894</v>
      </c>
      <c r="H16" s="14">
        <v>2.451527181490591</v>
      </c>
      <c r="I16" s="39">
        <v>-381.6956535999998</v>
      </c>
      <c r="J16" s="45">
        <v>-4.016820962836446</v>
      </c>
      <c r="K16" s="73"/>
      <c r="L16" s="54">
        <v>9088.44179665</v>
      </c>
      <c r="M16" s="14">
        <v>2.8713963908350735</v>
      </c>
      <c r="N16" s="39">
        <v>32.293878689999474</v>
      </c>
      <c r="O16" s="46">
        <v>0.35532910275007756</v>
      </c>
      <c r="Q16" s="85"/>
    </row>
    <row r="17" spans="1:17" ht="21">
      <c r="A17" s="11">
        <v>10</v>
      </c>
      <c r="B17" s="12" t="s">
        <v>20</v>
      </c>
      <c r="C17" s="41">
        <v>79</v>
      </c>
      <c r="D17" s="43">
        <v>7892.513544969998</v>
      </c>
      <c r="E17" s="93">
        <v>2.040832322552446</v>
      </c>
      <c r="F17" s="41">
        <v>74</v>
      </c>
      <c r="G17" s="43">
        <v>7254.891537499999</v>
      </c>
      <c r="H17" s="14">
        <v>1.8716855915370554</v>
      </c>
      <c r="I17" s="39">
        <v>637.6220074699995</v>
      </c>
      <c r="J17" s="45">
        <v>8.788856513900702</v>
      </c>
      <c r="K17" s="73"/>
      <c r="L17" s="54">
        <v>6948.471231519999</v>
      </c>
      <c r="M17" s="14">
        <v>2.1952954821542785</v>
      </c>
      <c r="N17" s="39">
        <v>944.0423134499997</v>
      </c>
      <c r="O17" s="46">
        <v>13.586331179836916</v>
      </c>
      <c r="Q17" s="85"/>
    </row>
    <row r="18" spans="1:17" ht="21">
      <c r="A18" s="11">
        <v>11</v>
      </c>
      <c r="B18" s="12" t="s">
        <v>32</v>
      </c>
      <c r="C18" s="41">
        <v>36</v>
      </c>
      <c r="D18" s="43">
        <v>7210.37081007</v>
      </c>
      <c r="E18" s="93">
        <v>1.8644450494681355</v>
      </c>
      <c r="F18" s="41">
        <v>35</v>
      </c>
      <c r="G18" s="43">
        <v>7016.54097329</v>
      </c>
      <c r="H18" s="14">
        <v>1.8101936568250567</v>
      </c>
      <c r="I18" s="39">
        <v>193.82983677999982</v>
      </c>
      <c r="J18" s="45">
        <v>2.7624699623055795</v>
      </c>
      <c r="K18" s="73"/>
      <c r="L18" s="54">
        <v>5675.94053362</v>
      </c>
      <c r="M18" s="14">
        <v>1.7932529610123449</v>
      </c>
      <c r="N18" s="39">
        <v>1534.4302764499998</v>
      </c>
      <c r="O18" s="86">
        <v>27.03393855804496</v>
      </c>
      <c r="Q18" s="85"/>
    </row>
    <row r="19" spans="1:17" ht="21">
      <c r="A19" s="11">
        <v>12</v>
      </c>
      <c r="B19" s="12" t="s">
        <v>18</v>
      </c>
      <c r="C19" s="41">
        <v>162</v>
      </c>
      <c r="D19" s="43">
        <v>7208.72778283</v>
      </c>
      <c r="E19" s="93">
        <v>1.8640201983634628</v>
      </c>
      <c r="F19" s="41">
        <v>162</v>
      </c>
      <c r="G19" s="43">
        <v>7355.47588271</v>
      </c>
      <c r="H19" s="14">
        <v>1.897635293016483</v>
      </c>
      <c r="I19" s="39">
        <v>-146.74809988000015</v>
      </c>
      <c r="J19" s="46">
        <v>-1.9950864120831473</v>
      </c>
      <c r="K19" s="73"/>
      <c r="L19" s="54">
        <v>7079.924354600001</v>
      </c>
      <c r="M19" s="14">
        <v>2.236826696373535</v>
      </c>
      <c r="N19" s="39">
        <v>128.80342822999955</v>
      </c>
      <c r="O19" s="46">
        <v>1.8192768987187384</v>
      </c>
      <c r="Q19" s="85"/>
    </row>
    <row r="20" spans="1:17" ht="21">
      <c r="A20" s="11">
        <v>13</v>
      </c>
      <c r="B20" s="12" t="s">
        <v>21</v>
      </c>
      <c r="C20" s="41">
        <v>94</v>
      </c>
      <c r="D20" s="43">
        <v>6411.84478916</v>
      </c>
      <c r="E20" s="93">
        <v>1.6579635902236445</v>
      </c>
      <c r="F20" s="41">
        <v>91</v>
      </c>
      <c r="G20" s="43">
        <v>6069.44896282</v>
      </c>
      <c r="H20" s="14">
        <v>1.5658538950665495</v>
      </c>
      <c r="I20" s="39">
        <v>342.39582634</v>
      </c>
      <c r="J20" s="46">
        <v>5.6413000329590925</v>
      </c>
      <c r="K20" s="73"/>
      <c r="L20" s="54">
        <v>5595.831468140001</v>
      </c>
      <c r="M20" s="14">
        <v>1.7679433549611483</v>
      </c>
      <c r="N20" s="39">
        <v>816.0133210199992</v>
      </c>
      <c r="O20" s="86">
        <v>14.582521394112574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2594.57275058</v>
      </c>
      <c r="E21" s="93">
        <v>0.6709000754230062</v>
      </c>
      <c r="F21" s="41">
        <v>2</v>
      </c>
      <c r="G21" s="43">
        <v>2592.18853366</v>
      </c>
      <c r="H21" s="14">
        <v>0.6687573348161844</v>
      </c>
      <c r="I21" s="39">
        <v>2.384216920000199</v>
      </c>
      <c r="J21" s="44">
        <v>0.09197698736186606</v>
      </c>
      <c r="K21" s="73"/>
      <c r="L21" s="54">
        <v>2694.85252047</v>
      </c>
      <c r="M21" s="14">
        <v>0.8514099527998937</v>
      </c>
      <c r="N21" s="39">
        <v>-100.2797698899999</v>
      </c>
      <c r="O21" s="86">
        <v>-3.7211598456048516</v>
      </c>
      <c r="Q21" s="85"/>
    </row>
    <row r="22" spans="1:17" ht="21">
      <c r="A22" s="11">
        <v>15</v>
      </c>
      <c r="B22" s="12" t="s">
        <v>25</v>
      </c>
      <c r="C22" s="41">
        <v>44</v>
      </c>
      <c r="D22" s="43">
        <v>661.94961447</v>
      </c>
      <c r="E22" s="93">
        <v>0.1711657713875538</v>
      </c>
      <c r="F22" s="41">
        <v>40</v>
      </c>
      <c r="G22" s="43">
        <v>620.15372442</v>
      </c>
      <c r="H22" s="14">
        <v>0.15999312802062082</v>
      </c>
      <c r="I22" s="39">
        <v>41.795890050000025</v>
      </c>
      <c r="J22" s="46">
        <v>6.739601554290384</v>
      </c>
      <c r="K22" s="73"/>
      <c r="L22" s="54">
        <v>383.11033707</v>
      </c>
      <c r="M22" s="14">
        <v>0.12103963074945247</v>
      </c>
      <c r="N22" s="39">
        <v>278.8392774</v>
      </c>
      <c r="O22" s="86">
        <v>72.78302108278845</v>
      </c>
      <c r="Q22" s="85"/>
    </row>
    <row r="23" spans="1:17" ht="21">
      <c r="A23" s="11">
        <v>16</v>
      </c>
      <c r="B23" s="12" t="s">
        <v>26</v>
      </c>
      <c r="C23" s="41">
        <v>129</v>
      </c>
      <c r="D23" s="43">
        <v>425.27256432999997</v>
      </c>
      <c r="E23" s="93">
        <v>0.10996623448718168</v>
      </c>
      <c r="F23" s="41">
        <v>132</v>
      </c>
      <c r="G23" s="43">
        <v>446.35637260000004</v>
      </c>
      <c r="H23" s="14">
        <v>0.1151552420829235</v>
      </c>
      <c r="I23" s="39">
        <v>-21.083808270000077</v>
      </c>
      <c r="J23" s="44">
        <v>-4.723536968272261</v>
      </c>
      <c r="K23" s="73"/>
      <c r="L23" s="54">
        <v>366.39172027</v>
      </c>
      <c r="M23" s="14">
        <v>0.11575756183011697</v>
      </c>
      <c r="N23" s="39">
        <v>58.88084405999996</v>
      </c>
      <c r="O23" s="86">
        <v>16.07046251389352</v>
      </c>
      <c r="Q23" s="85"/>
    </row>
    <row r="24" spans="1:17" ht="21">
      <c r="A24" s="11">
        <v>17</v>
      </c>
      <c r="B24" s="12" t="s">
        <v>33</v>
      </c>
      <c r="C24" s="41">
        <v>2</v>
      </c>
      <c r="D24" s="43">
        <v>409.19872506</v>
      </c>
      <c r="E24" s="93">
        <v>0.10580988929463714</v>
      </c>
      <c r="F24" s="41">
        <v>1</v>
      </c>
      <c r="G24" s="43">
        <v>8.47443844</v>
      </c>
      <c r="H24" s="14">
        <v>0.002186315845320212</v>
      </c>
      <c r="I24" s="39">
        <v>400.72428662000004</v>
      </c>
      <c r="J24" s="45">
        <v>4728.623488826713</v>
      </c>
      <c r="K24" s="73"/>
      <c r="L24" s="54">
        <v>6.77975938</v>
      </c>
      <c r="M24" s="14">
        <v>0.002141992769501798</v>
      </c>
      <c r="N24" s="39">
        <v>402.41896568000004</v>
      </c>
      <c r="O24" s="86">
        <v>5935.593626923085</v>
      </c>
      <c r="Q24" s="85"/>
    </row>
    <row r="25" spans="1:17" ht="21">
      <c r="A25" s="11">
        <v>18</v>
      </c>
      <c r="B25" s="12" t="s">
        <v>24</v>
      </c>
      <c r="C25" s="41">
        <v>6</v>
      </c>
      <c r="D25" s="43">
        <v>257.08151988</v>
      </c>
      <c r="E25" s="93">
        <v>0.06647568893136535</v>
      </c>
      <c r="F25" s="41">
        <v>6</v>
      </c>
      <c r="G25" s="43">
        <v>273.57681718000003</v>
      </c>
      <c r="H25" s="14">
        <v>0.07057993689466283</v>
      </c>
      <c r="I25" s="39">
        <v>-16.49529730000006</v>
      </c>
      <c r="J25" s="46">
        <v>-6.029493825548445</v>
      </c>
      <c r="K25" s="73"/>
      <c r="L25" s="54">
        <v>229.93792478999998</v>
      </c>
      <c r="M25" s="14">
        <v>0.07264643842484396</v>
      </c>
      <c r="N25" s="39">
        <v>27.14359508999999</v>
      </c>
      <c r="O25" s="86">
        <v>11.804749092517019</v>
      </c>
      <c r="Q25" s="85"/>
    </row>
    <row r="26" spans="1:17" ht="21">
      <c r="A26" s="11">
        <v>19</v>
      </c>
      <c r="B26" s="12" t="s">
        <v>23</v>
      </c>
      <c r="C26" s="41">
        <v>21</v>
      </c>
      <c r="D26" s="43">
        <v>234.95257816999998</v>
      </c>
      <c r="E26" s="93">
        <v>0.060753625960129905</v>
      </c>
      <c r="F26" s="41">
        <v>21</v>
      </c>
      <c r="G26" s="43">
        <v>195.42671368</v>
      </c>
      <c r="H26" s="14">
        <v>0.05041803344758738</v>
      </c>
      <c r="I26" s="39">
        <v>39.525864489999975</v>
      </c>
      <c r="J26" s="44">
        <v>20.225415321019675</v>
      </c>
      <c r="K26" s="73"/>
      <c r="L26" s="54">
        <v>217.52650541999998</v>
      </c>
      <c r="M26" s="14">
        <v>0.06872518266048458</v>
      </c>
      <c r="N26" s="39">
        <v>17.426072750000003</v>
      </c>
      <c r="O26" s="86">
        <v>8.011011217393374</v>
      </c>
      <c r="Q26" s="85"/>
    </row>
    <row r="27" spans="1:17" ht="21">
      <c r="A27" s="11">
        <v>20</v>
      </c>
      <c r="B27" s="12" t="s">
        <v>34</v>
      </c>
      <c r="C27" s="41">
        <v>7</v>
      </c>
      <c r="D27" s="43">
        <v>192.80504486470002</v>
      </c>
      <c r="E27" s="93">
        <v>0.04985519065239058</v>
      </c>
      <c r="F27" s="41">
        <v>6</v>
      </c>
      <c r="G27" s="43">
        <v>185.10631888240002</v>
      </c>
      <c r="H27" s="14">
        <v>0.047755480307847646</v>
      </c>
      <c r="I27" s="39">
        <v>7.6987259823000045</v>
      </c>
      <c r="J27" s="45">
        <v>4.159083292662249</v>
      </c>
      <c r="K27" s="73"/>
      <c r="L27" s="54">
        <v>119.34738015050002</v>
      </c>
      <c r="M27" s="14">
        <v>0.03770653367072055</v>
      </c>
      <c r="N27" s="39">
        <v>73.4576647142</v>
      </c>
      <c r="O27" s="86">
        <v>61.549457241179546</v>
      </c>
      <c r="Q27" s="85"/>
    </row>
    <row r="28" spans="1:17" ht="21">
      <c r="A28" s="11">
        <v>21</v>
      </c>
      <c r="B28" s="12" t="s">
        <v>73</v>
      </c>
      <c r="C28" s="41">
        <v>1</v>
      </c>
      <c r="D28" s="43">
        <v>124.84727258</v>
      </c>
      <c r="E28" s="93">
        <v>0.03228278897616364</v>
      </c>
      <c r="F28" s="41">
        <v>1</v>
      </c>
      <c r="G28" s="43">
        <v>124.97365195</v>
      </c>
      <c r="H28" s="14">
        <v>0.032241885694294835</v>
      </c>
      <c r="I28" s="39">
        <v>-0.12637937000000932</v>
      </c>
      <c r="J28" s="45">
        <v>-0.10112481153273149</v>
      </c>
      <c r="K28" s="73"/>
      <c r="L28" s="54">
        <v>103.03308613</v>
      </c>
      <c r="M28" s="14">
        <v>0.03255220622740095</v>
      </c>
      <c r="N28" s="39">
        <v>21.814186449999994</v>
      </c>
      <c r="O28" s="86">
        <v>21.172020822977547</v>
      </c>
      <c r="Q28" s="85"/>
    </row>
    <row r="29" spans="1:17" ht="21">
      <c r="A29" s="11">
        <v>22</v>
      </c>
      <c r="B29" s="12" t="s">
        <v>19</v>
      </c>
      <c r="C29" s="41">
        <v>1</v>
      </c>
      <c r="D29" s="43">
        <v>122.18650064</v>
      </c>
      <c r="E29" s="93">
        <v>0.03159477123034004</v>
      </c>
      <c r="F29" s="41">
        <v>1</v>
      </c>
      <c r="G29" s="43">
        <v>127.79930365000001</v>
      </c>
      <c r="H29" s="14">
        <v>0.03297087406665783</v>
      </c>
      <c r="I29" s="39">
        <v>-5.6128030100000075</v>
      </c>
      <c r="J29" s="46">
        <v>-4.391888570356859</v>
      </c>
      <c r="K29" s="73"/>
      <c r="L29" s="54">
        <v>103.88272973000001</v>
      </c>
      <c r="M29" s="14">
        <v>0.03282064207384444</v>
      </c>
      <c r="N29" s="39">
        <v>18.303770909999997</v>
      </c>
      <c r="O29" s="46">
        <v>17.61964761377858</v>
      </c>
      <c r="Q29" s="85"/>
    </row>
    <row r="30" spans="1:17" ht="22.5" customHeight="1" thickBot="1">
      <c r="A30" s="11">
        <v>23</v>
      </c>
      <c r="B30" s="12" t="s">
        <v>74</v>
      </c>
      <c r="C30" s="64">
        <v>0</v>
      </c>
      <c r="D30" s="68">
        <v>0</v>
      </c>
      <c r="E30" s="93">
        <v>0</v>
      </c>
      <c r="F30" s="64">
        <v>0</v>
      </c>
      <c r="G30" s="68">
        <v>0</v>
      </c>
      <c r="H30" s="66">
        <v>0</v>
      </c>
      <c r="I30" s="39">
        <v>0</v>
      </c>
      <c r="J30" s="45">
        <v>0</v>
      </c>
      <c r="K30" s="73"/>
      <c r="L30" s="69">
        <v>0</v>
      </c>
      <c r="M30" s="70">
        <v>0</v>
      </c>
      <c r="N30" s="39">
        <v>0</v>
      </c>
      <c r="O30" s="84" t="s">
        <v>81</v>
      </c>
      <c r="Q30" s="85"/>
    </row>
    <row r="31" spans="1:17" ht="22.5" customHeight="1" thickBot="1">
      <c r="A31" s="178" t="s">
        <v>27</v>
      </c>
      <c r="B31" s="179"/>
      <c r="C31" s="47">
        <v>1721</v>
      </c>
      <c r="D31" s="55">
        <v>386730.1324931448</v>
      </c>
      <c r="E31" s="94">
        <v>99.99999999999997</v>
      </c>
      <c r="F31" s="47">
        <v>1694</v>
      </c>
      <c r="G31" s="48">
        <v>387612.72567911237</v>
      </c>
      <c r="H31" s="48">
        <v>100</v>
      </c>
      <c r="I31" s="82">
        <v>-882.5931859677578</v>
      </c>
      <c r="J31" s="83">
        <v>-0.2276997444862663</v>
      </c>
      <c r="K31" s="73"/>
      <c r="L31" s="55">
        <v>316516.4456450005</v>
      </c>
      <c r="M31" s="56">
        <v>100.00000000000001</v>
      </c>
      <c r="N31" s="82">
        <v>70213.68684814428</v>
      </c>
      <c r="O31" s="87">
        <v>22.183266561414243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72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K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5" zoomScaleNormal="85" zoomScalePageLayoutView="0" workbookViewId="0" topLeftCell="A7">
      <selection activeCell="B34" sqref="B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2812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76</v>
      </c>
      <c r="D5" s="189"/>
      <c r="E5" s="189"/>
      <c r="F5" s="180" t="s">
        <v>71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487</v>
      </c>
      <c r="D8" s="38">
        <v>97177.25502524998</v>
      </c>
      <c r="E8" s="92">
        <v>24.673132429414714</v>
      </c>
      <c r="F8" s="37">
        <v>482</v>
      </c>
      <c r="G8" s="38">
        <v>96380.50755657999</v>
      </c>
      <c r="H8" s="13">
        <v>24.921902099905868</v>
      </c>
      <c r="I8" s="39">
        <v>796.7474686699861</v>
      </c>
      <c r="J8" s="40">
        <v>0.8266686790399574</v>
      </c>
      <c r="K8" s="73"/>
      <c r="L8" s="53">
        <v>76960.63121580001</v>
      </c>
      <c r="M8" s="13">
        <v>24.31489177725626</v>
      </c>
      <c r="N8" s="39">
        <v>20216.62380944997</v>
      </c>
      <c r="O8" s="40">
        <v>26.268786378274275</v>
      </c>
      <c r="Q8" s="85"/>
    </row>
    <row r="9" spans="1:17" ht="21">
      <c r="A9" s="11">
        <v>2</v>
      </c>
      <c r="B9" s="12" t="s">
        <v>17</v>
      </c>
      <c r="C9" s="41">
        <v>98</v>
      </c>
      <c r="D9" s="43">
        <v>55933.49586084999</v>
      </c>
      <c r="E9" s="93">
        <v>14.201415241213454</v>
      </c>
      <c r="F9" s="41">
        <v>92</v>
      </c>
      <c r="G9" s="43">
        <v>55240.49855061</v>
      </c>
      <c r="H9" s="14">
        <v>14.283990941011659</v>
      </c>
      <c r="I9" s="39">
        <v>692.997310239989</v>
      </c>
      <c r="J9" s="44">
        <v>1.2545095146183045</v>
      </c>
      <c r="K9" s="73"/>
      <c r="L9" s="54">
        <v>34210.637577509995</v>
      </c>
      <c r="M9" s="14">
        <v>10.808486588365165</v>
      </c>
      <c r="N9" s="39">
        <v>21722.858283339992</v>
      </c>
      <c r="O9" s="46">
        <v>63.49737924095444</v>
      </c>
      <c r="Q9" s="85"/>
    </row>
    <row r="10" spans="1:17" ht="21">
      <c r="A10" s="11">
        <v>3</v>
      </c>
      <c r="B10" s="12" t="s">
        <v>15</v>
      </c>
      <c r="C10" s="41">
        <v>29</v>
      </c>
      <c r="D10" s="43">
        <v>43327.30268128001</v>
      </c>
      <c r="E10" s="93">
        <v>11.00072518602001</v>
      </c>
      <c r="F10" s="41">
        <v>27</v>
      </c>
      <c r="G10" s="43">
        <v>42769.50587664</v>
      </c>
      <c r="H10" s="14">
        <v>11.059263593245117</v>
      </c>
      <c r="I10" s="39">
        <v>557.7968046400056</v>
      </c>
      <c r="J10" s="45">
        <v>1.304192772880888</v>
      </c>
      <c r="K10" s="73"/>
      <c r="L10" s="54">
        <v>25678.57249136</v>
      </c>
      <c r="M10" s="14">
        <v>8.112871493622373</v>
      </c>
      <c r="N10" s="39">
        <v>17648.73018992001</v>
      </c>
      <c r="O10" s="46">
        <v>68.72940540545325</v>
      </c>
      <c r="Q10" s="85"/>
    </row>
    <row r="11" spans="1:17" ht="21">
      <c r="A11" s="11">
        <v>4</v>
      </c>
      <c r="B11" s="12" t="s">
        <v>11</v>
      </c>
      <c r="C11" s="41">
        <v>341</v>
      </c>
      <c r="D11" s="43">
        <v>40049.83172933</v>
      </c>
      <c r="E11" s="93">
        <v>10.168581133278337</v>
      </c>
      <c r="F11" s="41">
        <v>335</v>
      </c>
      <c r="G11" s="43">
        <v>39101.420855489996</v>
      </c>
      <c r="H11" s="14">
        <v>10.110776621047275</v>
      </c>
      <c r="I11" s="39">
        <v>948.4108738400028</v>
      </c>
      <c r="J11" s="46">
        <v>2.4255151170723814</v>
      </c>
      <c r="K11" s="73"/>
      <c r="L11" s="54">
        <v>36814.50135476</v>
      </c>
      <c r="M11" s="14">
        <v>11.631149616803963</v>
      </c>
      <c r="N11" s="39">
        <v>3235.330374569996</v>
      </c>
      <c r="O11" s="46">
        <v>8.788195562919604</v>
      </c>
      <c r="Q11" s="85"/>
    </row>
    <row r="12" spans="1:17" ht="21">
      <c r="A12" s="11">
        <v>5</v>
      </c>
      <c r="B12" s="12" t="s">
        <v>14</v>
      </c>
      <c r="C12" s="41">
        <v>11</v>
      </c>
      <c r="D12" s="43">
        <v>34865.4057609</v>
      </c>
      <c r="E12" s="93">
        <v>8.85226458928527</v>
      </c>
      <c r="F12" s="41">
        <v>11</v>
      </c>
      <c r="G12" s="43">
        <v>33268.43729749</v>
      </c>
      <c r="H12" s="14">
        <v>8.602493993489023</v>
      </c>
      <c r="I12" s="39">
        <v>1596.9684634099976</v>
      </c>
      <c r="J12" s="46">
        <v>4.800250907879234</v>
      </c>
      <c r="K12" s="73"/>
      <c r="L12" s="54">
        <v>31601.77263445</v>
      </c>
      <c r="M12" s="14">
        <v>9.984243494852718</v>
      </c>
      <c r="N12" s="39">
        <v>3263.6331264500004</v>
      </c>
      <c r="O12" s="46">
        <v>10.327373607176138</v>
      </c>
      <c r="Q12" s="85"/>
    </row>
    <row r="13" spans="1:17" ht="21">
      <c r="A13" s="11">
        <v>6</v>
      </c>
      <c r="B13" s="12" t="s">
        <v>13</v>
      </c>
      <c r="C13" s="41">
        <v>31</v>
      </c>
      <c r="D13" s="43">
        <v>29628.502200089995</v>
      </c>
      <c r="E13" s="93">
        <v>7.522624077805857</v>
      </c>
      <c r="F13" s="41">
        <v>29</v>
      </c>
      <c r="G13" s="43">
        <v>29214.628585779996</v>
      </c>
      <c r="H13" s="14">
        <v>7.55426726791722</v>
      </c>
      <c r="I13" s="39">
        <v>413.87361430999954</v>
      </c>
      <c r="J13" s="44">
        <v>1.4166656717705097</v>
      </c>
      <c r="K13" s="73"/>
      <c r="L13" s="54">
        <v>27334.71205846</v>
      </c>
      <c r="M13" s="14">
        <v>8.636111151430708</v>
      </c>
      <c r="N13" s="39">
        <v>2293.7901416299937</v>
      </c>
      <c r="O13" s="46">
        <v>8.391491875693907</v>
      </c>
      <c r="Q13" s="85"/>
    </row>
    <row r="14" spans="1:17" ht="21">
      <c r="A14" s="11">
        <v>7</v>
      </c>
      <c r="B14" s="15" t="s">
        <v>12</v>
      </c>
      <c r="C14" s="41">
        <v>92</v>
      </c>
      <c r="D14" s="43">
        <v>25225.431524580006</v>
      </c>
      <c r="E14" s="93">
        <v>6.404692254719243</v>
      </c>
      <c r="F14" s="41">
        <v>92</v>
      </c>
      <c r="G14" s="43">
        <v>25212.242950019994</v>
      </c>
      <c r="H14" s="14">
        <v>6.519337430865636</v>
      </c>
      <c r="I14" s="39">
        <v>13.188574560012057</v>
      </c>
      <c r="J14" s="46">
        <v>0.05231019939858861</v>
      </c>
      <c r="K14" s="73"/>
      <c r="L14" s="54">
        <v>24535.491235370006</v>
      </c>
      <c r="M14" s="14">
        <v>7.7517271449738825</v>
      </c>
      <c r="N14" s="39">
        <v>689.9402892100006</v>
      </c>
      <c r="O14" s="46">
        <v>2.812009275018683</v>
      </c>
      <c r="Q14" s="85"/>
    </row>
    <row r="15" spans="1:17" ht="21">
      <c r="A15" s="11">
        <v>8</v>
      </c>
      <c r="B15" s="15" t="s">
        <v>39</v>
      </c>
      <c r="C15" s="41">
        <v>46</v>
      </c>
      <c r="D15" s="43">
        <v>23449.58048122</v>
      </c>
      <c r="E15" s="93">
        <v>5.953806829355552</v>
      </c>
      <c r="F15" s="41">
        <v>44</v>
      </c>
      <c r="G15" s="43">
        <v>22675.84186271</v>
      </c>
      <c r="H15" s="14">
        <v>5.863479299521743</v>
      </c>
      <c r="I15" s="39">
        <v>773.7386185100004</v>
      </c>
      <c r="J15" s="44">
        <v>3.4121715224271307</v>
      </c>
      <c r="K15" s="73"/>
      <c r="L15" s="54">
        <v>20766.655729349997</v>
      </c>
      <c r="M15" s="14">
        <v>6.561003706152295</v>
      </c>
      <c r="N15" s="39">
        <v>2682.924751870003</v>
      </c>
      <c r="O15" s="46">
        <v>12.919387631963113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9192.1720296</v>
      </c>
      <c r="E16" s="93">
        <v>2.3338761497364</v>
      </c>
      <c r="F16" s="41">
        <v>25</v>
      </c>
      <c r="G16" s="43">
        <v>9120.73567534</v>
      </c>
      <c r="H16" s="14">
        <v>2.358423786536948</v>
      </c>
      <c r="I16" s="39">
        <v>71.43635426000037</v>
      </c>
      <c r="J16" s="45">
        <v>0.7832301779465546</v>
      </c>
      <c r="K16" s="73"/>
      <c r="L16" s="54">
        <v>9088.44179665</v>
      </c>
      <c r="M16" s="14">
        <v>2.8713963908350735</v>
      </c>
      <c r="N16" s="39">
        <v>103.73023294999985</v>
      </c>
      <c r="O16" s="46">
        <v>1.1413423254603974</v>
      </c>
      <c r="Q16" s="85"/>
    </row>
    <row r="17" spans="1:17" ht="21">
      <c r="A17" s="11">
        <v>10</v>
      </c>
      <c r="B17" s="12" t="s">
        <v>20</v>
      </c>
      <c r="C17" s="41">
        <v>82</v>
      </c>
      <c r="D17" s="43">
        <v>8278.559801440002</v>
      </c>
      <c r="E17" s="93">
        <v>2.101911627908044</v>
      </c>
      <c r="F17" s="41">
        <v>79</v>
      </c>
      <c r="G17" s="43">
        <v>7892.513544969998</v>
      </c>
      <c r="H17" s="14">
        <v>2.040832268645743</v>
      </c>
      <c r="I17" s="39">
        <v>386.04625647000375</v>
      </c>
      <c r="J17" s="45">
        <v>4.891296724045993</v>
      </c>
      <c r="K17" s="73"/>
      <c r="L17" s="54">
        <v>6948.471231519999</v>
      </c>
      <c r="M17" s="14">
        <v>2.1952954821542785</v>
      </c>
      <c r="N17" s="39">
        <v>1330.0885699200035</v>
      </c>
      <c r="O17" s="46">
        <v>19.14217567580031</v>
      </c>
      <c r="Q17" s="85"/>
    </row>
    <row r="18" spans="1:17" ht="21">
      <c r="A18" s="11">
        <v>11</v>
      </c>
      <c r="B18" s="12" t="s">
        <v>18</v>
      </c>
      <c r="C18" s="41">
        <v>165</v>
      </c>
      <c r="D18" s="43">
        <v>7848.42845947</v>
      </c>
      <c r="E18" s="93">
        <v>1.9927020442486767</v>
      </c>
      <c r="F18" s="41">
        <v>162</v>
      </c>
      <c r="G18" s="43">
        <v>7208.72778283</v>
      </c>
      <c r="H18" s="14">
        <v>1.8640201491270887</v>
      </c>
      <c r="I18" s="39">
        <v>639.70067664</v>
      </c>
      <c r="J18" s="45">
        <v>8.873974658380934</v>
      </c>
      <c r="K18" s="73"/>
      <c r="L18" s="54">
        <v>7079.924354600001</v>
      </c>
      <c r="M18" s="14">
        <v>2.236826696373535</v>
      </c>
      <c r="N18" s="39">
        <v>768.5041048699995</v>
      </c>
      <c r="O18" s="46">
        <v>10.854693728057752</v>
      </c>
      <c r="Q18" s="85"/>
    </row>
    <row r="19" spans="1:17" ht="21">
      <c r="A19" s="11">
        <v>12</v>
      </c>
      <c r="B19" s="12" t="s">
        <v>32</v>
      </c>
      <c r="C19" s="41">
        <v>43</v>
      </c>
      <c r="D19" s="43">
        <v>7371.11670169</v>
      </c>
      <c r="E19" s="93">
        <v>1.8715134368244124</v>
      </c>
      <c r="F19" s="41">
        <v>36</v>
      </c>
      <c r="G19" s="43">
        <v>7210.37081007</v>
      </c>
      <c r="H19" s="14">
        <v>1.8644450002205395</v>
      </c>
      <c r="I19" s="39">
        <v>160.7458916200003</v>
      </c>
      <c r="J19" s="46">
        <v>2.2293706642036035</v>
      </c>
      <c r="K19" s="73"/>
      <c r="L19" s="54">
        <v>5675.94053362</v>
      </c>
      <c r="M19" s="14">
        <v>1.7932529610123449</v>
      </c>
      <c r="N19" s="39">
        <v>1695.1761680700001</v>
      </c>
      <c r="O19" s="86">
        <v>29.865995917840443</v>
      </c>
      <c r="Q19" s="85"/>
    </row>
    <row r="20" spans="1:17" ht="21">
      <c r="A20" s="11">
        <v>13</v>
      </c>
      <c r="B20" s="12" t="s">
        <v>21</v>
      </c>
      <c r="C20" s="41">
        <v>95</v>
      </c>
      <c r="D20" s="43">
        <v>6252.90622283</v>
      </c>
      <c r="E20" s="93">
        <v>1.587601782582859</v>
      </c>
      <c r="F20" s="41">
        <v>94</v>
      </c>
      <c r="G20" s="43">
        <v>6411.84478916</v>
      </c>
      <c r="H20" s="14">
        <v>1.6579635464300655</v>
      </c>
      <c r="I20" s="39">
        <v>-158.93856632999996</v>
      </c>
      <c r="J20" s="46">
        <v>-2.4788274132696544</v>
      </c>
      <c r="K20" s="73"/>
      <c r="L20" s="54">
        <v>5595.831468140001</v>
      </c>
      <c r="M20" s="14">
        <v>1.7679433549611483</v>
      </c>
      <c r="N20" s="39">
        <v>657.0747546899993</v>
      </c>
      <c r="O20" s="86">
        <v>11.742218442979743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2562.7856985999997</v>
      </c>
      <c r="E21" s="93">
        <v>0.6506867364522497</v>
      </c>
      <c r="F21" s="41">
        <v>2</v>
      </c>
      <c r="G21" s="43">
        <v>2594.57275058</v>
      </c>
      <c r="H21" s="14">
        <v>0.6709000577017995</v>
      </c>
      <c r="I21" s="39">
        <v>-31.787051980000342</v>
      </c>
      <c r="J21" s="44">
        <v>-1.225136276209428</v>
      </c>
      <c r="K21" s="73"/>
      <c r="L21" s="54">
        <v>2694.85252047</v>
      </c>
      <c r="M21" s="14">
        <v>0.8514099527998937</v>
      </c>
      <c r="N21" s="39">
        <v>-132.06682187000024</v>
      </c>
      <c r="O21" s="86">
        <v>-4.9007068426500355</v>
      </c>
      <c r="Q21" s="85"/>
    </row>
    <row r="22" spans="1:17" ht="21">
      <c r="A22" s="11">
        <v>15</v>
      </c>
      <c r="B22" s="12" t="s">
        <v>25</v>
      </c>
      <c r="C22" s="41">
        <v>45</v>
      </c>
      <c r="D22" s="43">
        <v>728.99813831</v>
      </c>
      <c r="E22" s="93">
        <v>0.18509133235597014</v>
      </c>
      <c r="F22" s="41">
        <v>44</v>
      </c>
      <c r="G22" s="43">
        <v>661.94961447</v>
      </c>
      <c r="H22" s="14">
        <v>0.17116576686636784</v>
      </c>
      <c r="I22" s="39">
        <v>67.04852383999992</v>
      </c>
      <c r="J22" s="46">
        <v>10.12894673164563</v>
      </c>
      <c r="K22" s="73"/>
      <c r="L22" s="54">
        <v>383.11033707</v>
      </c>
      <c r="M22" s="14">
        <v>0.12103963074945247</v>
      </c>
      <c r="N22" s="39">
        <v>345.88780123999993</v>
      </c>
      <c r="O22" s="86">
        <v>90.28412124959212</v>
      </c>
      <c r="Q22" s="85"/>
    </row>
    <row r="23" spans="1:17" ht="21">
      <c r="A23" s="11">
        <v>16</v>
      </c>
      <c r="B23" s="12" t="s">
        <v>33</v>
      </c>
      <c r="C23" s="41">
        <v>2</v>
      </c>
      <c r="D23" s="43">
        <v>511.12491166</v>
      </c>
      <c r="E23" s="93">
        <v>0.12977370713016428</v>
      </c>
      <c r="F23" s="41">
        <v>2</v>
      </c>
      <c r="G23" s="43">
        <v>409.19872506</v>
      </c>
      <c r="H23" s="14">
        <v>0.10580988649976651</v>
      </c>
      <c r="I23" s="39">
        <v>101.9261866</v>
      </c>
      <c r="J23" s="44">
        <v>24.908725359555987</v>
      </c>
      <c r="K23" s="73"/>
      <c r="L23" s="54">
        <v>6.77975938</v>
      </c>
      <c r="M23" s="14">
        <v>0.002141992769501798</v>
      </c>
      <c r="N23" s="39">
        <v>504.34515228000004</v>
      </c>
      <c r="O23" s="86">
        <v>7438.98306727222</v>
      </c>
      <c r="Q23" s="85"/>
    </row>
    <row r="24" spans="1:17" ht="21">
      <c r="A24" s="11">
        <v>17</v>
      </c>
      <c r="B24" s="12" t="s">
        <v>26</v>
      </c>
      <c r="C24" s="41">
        <v>135</v>
      </c>
      <c r="D24" s="43">
        <v>443.71379150999996</v>
      </c>
      <c r="E24" s="93">
        <v>0.11265814347029378</v>
      </c>
      <c r="F24" s="41">
        <v>129</v>
      </c>
      <c r="G24" s="43">
        <v>425.27256432999997</v>
      </c>
      <c r="H24" s="14">
        <v>0.10996623158252503</v>
      </c>
      <c r="I24" s="39">
        <v>18.44122718</v>
      </c>
      <c r="J24" s="45">
        <v>4.336331267702025</v>
      </c>
      <c r="K24" s="73"/>
      <c r="L24" s="54">
        <v>366.39172027</v>
      </c>
      <c r="M24" s="14">
        <v>0.11575756183011697</v>
      </c>
      <c r="N24" s="39">
        <v>77.32207123999996</v>
      </c>
      <c r="O24" s="86">
        <v>21.103662272449846</v>
      </c>
      <c r="Q24" s="85"/>
    </row>
    <row r="25" spans="1:17" ht="21">
      <c r="A25" s="11">
        <v>18</v>
      </c>
      <c r="B25" s="12" t="s">
        <v>34</v>
      </c>
      <c r="C25" s="41">
        <v>8</v>
      </c>
      <c r="D25" s="43">
        <v>274.6993211484</v>
      </c>
      <c r="E25" s="93">
        <v>0.06974566967551943</v>
      </c>
      <c r="F25" s="41">
        <v>7</v>
      </c>
      <c r="G25" s="43">
        <v>192.80504486470002</v>
      </c>
      <c r="H25" s="14">
        <v>0.04985518933551171</v>
      </c>
      <c r="I25" s="39">
        <v>81.89427628369995</v>
      </c>
      <c r="J25" s="46">
        <v>42.47517296094034</v>
      </c>
      <c r="K25" s="73"/>
      <c r="L25" s="54">
        <v>119.34738015050002</v>
      </c>
      <c r="M25" s="14">
        <v>0.03770653367072055</v>
      </c>
      <c r="N25" s="39">
        <v>155.35194099789996</v>
      </c>
      <c r="O25" s="86">
        <v>130.1678686218309</v>
      </c>
      <c r="Q25" s="85"/>
    </row>
    <row r="26" spans="1:17" ht="21">
      <c r="A26" s="11">
        <v>19</v>
      </c>
      <c r="B26" s="12" t="s">
        <v>24</v>
      </c>
      <c r="C26" s="41">
        <v>6</v>
      </c>
      <c r="D26" s="43">
        <v>259.57710887</v>
      </c>
      <c r="E26" s="93">
        <v>0.06590616684048116</v>
      </c>
      <c r="F26" s="41">
        <v>6</v>
      </c>
      <c r="G26" s="43">
        <v>257.08151988</v>
      </c>
      <c r="H26" s="14">
        <v>0.06647568717547134</v>
      </c>
      <c r="I26" s="39">
        <v>2.4955889900000443</v>
      </c>
      <c r="J26" s="44">
        <v>0.9707383833598504</v>
      </c>
      <c r="K26" s="73"/>
      <c r="L26" s="54">
        <v>229.93792478999998</v>
      </c>
      <c r="M26" s="14">
        <v>0.07264643842484396</v>
      </c>
      <c r="N26" s="39">
        <v>29.639184080000035</v>
      </c>
      <c r="O26" s="86">
        <v>12.890080706377256</v>
      </c>
      <c r="Q26" s="85"/>
    </row>
    <row r="27" spans="1:17" ht="21">
      <c r="A27" s="11">
        <v>20</v>
      </c>
      <c r="B27" s="12" t="s">
        <v>23</v>
      </c>
      <c r="C27" s="41">
        <v>21</v>
      </c>
      <c r="D27" s="43">
        <v>228.006859106</v>
      </c>
      <c r="E27" s="93">
        <v>0.057890536505435415</v>
      </c>
      <c r="F27" s="41">
        <v>21</v>
      </c>
      <c r="G27" s="43">
        <v>234.95257816999998</v>
      </c>
      <c r="H27" s="14">
        <v>0.06075362435537892</v>
      </c>
      <c r="I27" s="39">
        <v>-6.945719063999974</v>
      </c>
      <c r="J27" s="45">
        <v>-2.9562216844347193</v>
      </c>
      <c r="K27" s="73"/>
      <c r="L27" s="54">
        <v>217.52650541999998</v>
      </c>
      <c r="M27" s="14">
        <v>0.06872518266048458</v>
      </c>
      <c r="N27" s="39">
        <v>10.48035368600003</v>
      </c>
      <c r="O27" s="86">
        <v>4.817966282207574</v>
      </c>
      <c r="Q27" s="85"/>
    </row>
    <row r="28" spans="1:17" ht="21">
      <c r="A28" s="11">
        <v>21</v>
      </c>
      <c r="B28" s="12" t="s">
        <v>73</v>
      </c>
      <c r="C28" s="41">
        <v>1</v>
      </c>
      <c r="D28" s="43">
        <v>125.32528798</v>
      </c>
      <c r="E28" s="93">
        <v>0.031819867995670645</v>
      </c>
      <c r="F28" s="41">
        <v>1</v>
      </c>
      <c r="G28" s="43">
        <v>124.84727258</v>
      </c>
      <c r="H28" s="14">
        <v>0.032282788123443554</v>
      </c>
      <c r="I28" s="39">
        <v>0.47801540000000386</v>
      </c>
      <c r="J28" s="45">
        <v>0.3828801303558312</v>
      </c>
      <c r="K28" s="73"/>
      <c r="L28" s="54">
        <v>103.03308613</v>
      </c>
      <c r="M28" s="14">
        <v>0.03255220622740095</v>
      </c>
      <c r="N28" s="39">
        <v>22.292201849999998</v>
      </c>
      <c r="O28" s="86">
        <v>21.63596441425936</v>
      </c>
      <c r="Q28" s="85"/>
    </row>
    <row r="29" spans="1:17" ht="21">
      <c r="A29" s="11">
        <v>22</v>
      </c>
      <c r="B29" s="12" t="s">
        <v>19</v>
      </c>
      <c r="C29" s="41">
        <v>1</v>
      </c>
      <c r="D29" s="43">
        <v>124.38471104000001</v>
      </c>
      <c r="E29" s="93">
        <v>0.031581057181405074</v>
      </c>
      <c r="F29" s="41">
        <v>1</v>
      </c>
      <c r="G29" s="43">
        <v>122.18650064</v>
      </c>
      <c r="H29" s="14">
        <v>0.0315947703957933</v>
      </c>
      <c r="I29" s="39">
        <v>2.198210400000008</v>
      </c>
      <c r="J29" s="46">
        <v>1.799061589034806</v>
      </c>
      <c r="K29" s="73"/>
      <c r="L29" s="54">
        <v>103.88272973000001</v>
      </c>
      <c r="M29" s="14">
        <v>0.03282064207384444</v>
      </c>
      <c r="N29" s="39">
        <v>20.501981310000005</v>
      </c>
      <c r="O29" s="46">
        <v>19.735697515156165</v>
      </c>
      <c r="Q29" s="85"/>
    </row>
    <row r="30" spans="1:17" ht="21.75" thickBot="1">
      <c r="A30" s="11">
        <v>23</v>
      </c>
      <c r="B30" s="12" t="s">
        <v>74</v>
      </c>
      <c r="C30" s="64">
        <v>0</v>
      </c>
      <c r="D30" s="68">
        <v>0</v>
      </c>
      <c r="E30" s="93">
        <v>0</v>
      </c>
      <c r="F30" s="64">
        <v>0</v>
      </c>
      <c r="G30" s="68">
        <v>0</v>
      </c>
      <c r="H30" s="66">
        <v>0</v>
      </c>
      <c r="I30" s="39">
        <v>0</v>
      </c>
      <c r="J30" s="45">
        <v>0</v>
      </c>
      <c r="K30" s="73"/>
      <c r="L30" s="69">
        <v>0</v>
      </c>
      <c r="M30" s="70">
        <v>0</v>
      </c>
      <c r="N30" s="39">
        <v>0</v>
      </c>
      <c r="O30" s="84" t="s">
        <v>81</v>
      </c>
      <c r="Q30" s="85"/>
    </row>
    <row r="31" spans="1:17" ht="22.5" customHeight="1" thickBot="1">
      <c r="A31" s="178" t="s">
        <v>27</v>
      </c>
      <c r="B31" s="179"/>
      <c r="C31" s="47">
        <v>1765</v>
      </c>
      <c r="D31" s="55">
        <v>393858.6043067543</v>
      </c>
      <c r="E31" s="94">
        <v>100</v>
      </c>
      <c r="F31" s="47">
        <v>1721</v>
      </c>
      <c r="G31" s="48">
        <v>386730.14270826476</v>
      </c>
      <c r="H31" s="48">
        <v>99.99999999999999</v>
      </c>
      <c r="I31" s="82">
        <v>7128.461598489697</v>
      </c>
      <c r="J31" s="83">
        <v>1.843265060377516</v>
      </c>
      <c r="K31" s="73"/>
      <c r="L31" s="55">
        <v>316516.4456450005</v>
      </c>
      <c r="M31" s="56">
        <v>100.00000000000001</v>
      </c>
      <c r="N31" s="82">
        <v>77342.15866175381</v>
      </c>
      <c r="O31" s="87">
        <v>24.43543131041585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77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K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3.14062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78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83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84"/>
      <c r="C5" s="180" t="s">
        <v>79</v>
      </c>
      <c r="D5" s="189"/>
      <c r="E5" s="189"/>
      <c r="F5" s="180" t="s">
        <v>76</v>
      </c>
      <c r="G5" s="189"/>
      <c r="H5" s="181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84"/>
      <c r="C6" s="59" t="s">
        <v>4</v>
      </c>
      <c r="D6" s="4" t="s">
        <v>5</v>
      </c>
      <c r="E6" s="16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85"/>
      <c r="C7" s="60" t="s">
        <v>8</v>
      </c>
      <c r="D7" s="8" t="s">
        <v>9</v>
      </c>
      <c r="E7" s="90"/>
      <c r="F7" s="7" t="s">
        <v>8</v>
      </c>
      <c r="G7" s="8" t="s">
        <v>9</v>
      </c>
      <c r="H7" s="10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492</v>
      </c>
      <c r="D8" s="38">
        <v>108615.77142374</v>
      </c>
      <c r="E8" s="92">
        <v>25.331070253452133</v>
      </c>
      <c r="F8" s="37">
        <v>487</v>
      </c>
      <c r="G8" s="38">
        <v>97177.25502524998</v>
      </c>
      <c r="H8" s="13">
        <v>24.673001510004948</v>
      </c>
      <c r="I8" s="39">
        <v>11438.516398490028</v>
      </c>
      <c r="J8" s="40">
        <v>11.770775368699095</v>
      </c>
      <c r="K8" s="73"/>
      <c r="L8" s="53">
        <v>76960.63121580001</v>
      </c>
      <c r="M8" s="13">
        <v>24.31489177725626</v>
      </c>
      <c r="N8" s="39">
        <v>31655.14020794</v>
      </c>
      <c r="O8" s="40">
        <v>41.13160158364346</v>
      </c>
      <c r="Q8" s="85"/>
    </row>
    <row r="9" spans="1:17" ht="21">
      <c r="A9" s="11">
        <v>2</v>
      </c>
      <c r="B9" s="12" t="s">
        <v>17</v>
      </c>
      <c r="C9" s="41">
        <v>99</v>
      </c>
      <c r="D9" s="43">
        <v>67226.90244262</v>
      </c>
      <c r="E9" s="93">
        <v>15.678472530958548</v>
      </c>
      <c r="F9" s="41">
        <v>98</v>
      </c>
      <c r="G9" s="43">
        <v>55935.58574586</v>
      </c>
      <c r="H9" s="14">
        <v>14.201870501610877</v>
      </c>
      <c r="I9" s="39">
        <v>11291.316696760005</v>
      </c>
      <c r="J9" s="44">
        <v>20.18628489573959</v>
      </c>
      <c r="K9" s="73"/>
      <c r="L9" s="54">
        <v>34210.637577509995</v>
      </c>
      <c r="M9" s="14">
        <v>10.808486588365165</v>
      </c>
      <c r="N9" s="39">
        <v>33016.26486511001</v>
      </c>
      <c r="O9" s="46">
        <v>96.50876804124468</v>
      </c>
      <c r="Q9" s="85"/>
    </row>
    <row r="10" spans="1:17" ht="21">
      <c r="A10" s="11">
        <v>3</v>
      </c>
      <c r="B10" s="12" t="s">
        <v>15</v>
      </c>
      <c r="C10" s="41">
        <v>30</v>
      </c>
      <c r="D10" s="43">
        <v>50462.53990653001</v>
      </c>
      <c r="E10" s="93">
        <v>11.768734197477269</v>
      </c>
      <c r="F10" s="41">
        <v>29</v>
      </c>
      <c r="G10" s="43">
        <v>43327.30268128001</v>
      </c>
      <c r="H10" s="14">
        <v>11.000666814491687</v>
      </c>
      <c r="I10" s="39">
        <v>7135.237225249999</v>
      </c>
      <c r="J10" s="45">
        <v>16.4682239227711</v>
      </c>
      <c r="K10" s="73"/>
      <c r="L10" s="54">
        <v>25678.57249136</v>
      </c>
      <c r="M10" s="14">
        <v>8.112871493622373</v>
      </c>
      <c r="N10" s="39">
        <v>24783.96741517001</v>
      </c>
      <c r="O10" s="46">
        <v>96.51614171118354</v>
      </c>
      <c r="Q10" s="85"/>
    </row>
    <row r="11" spans="1:17" ht="21">
      <c r="A11" s="11">
        <v>4</v>
      </c>
      <c r="B11" s="12" t="s">
        <v>11</v>
      </c>
      <c r="C11" s="41">
        <v>337</v>
      </c>
      <c r="D11" s="43">
        <v>40394.40855194</v>
      </c>
      <c r="E11" s="93">
        <v>9.420672407544979</v>
      </c>
      <c r="F11" s="41">
        <v>341</v>
      </c>
      <c r="G11" s="43">
        <v>40049.83172933</v>
      </c>
      <c r="H11" s="14">
        <v>10.168527177233479</v>
      </c>
      <c r="I11" s="39">
        <v>344.57682261000446</v>
      </c>
      <c r="J11" s="46">
        <v>0.8603702131353972</v>
      </c>
      <c r="K11" s="73"/>
      <c r="L11" s="54">
        <v>36814.50135476</v>
      </c>
      <c r="M11" s="14">
        <v>11.631149616803963</v>
      </c>
      <c r="N11" s="39">
        <v>3579.9071971800004</v>
      </c>
      <c r="O11" s="46">
        <v>9.724176792950448</v>
      </c>
      <c r="Q11" s="85"/>
    </row>
    <row r="12" spans="1:17" ht="21">
      <c r="A12" s="11">
        <v>5</v>
      </c>
      <c r="B12" s="12" t="s">
        <v>14</v>
      </c>
      <c r="C12" s="41">
        <v>11</v>
      </c>
      <c r="D12" s="43">
        <v>36630.96057</v>
      </c>
      <c r="E12" s="93">
        <v>8.542971462496972</v>
      </c>
      <c r="F12" s="41">
        <v>11</v>
      </c>
      <c r="G12" s="43">
        <v>34865.4057609</v>
      </c>
      <c r="H12" s="14">
        <v>8.852217617817077</v>
      </c>
      <c r="I12" s="39">
        <v>1765.5548091000019</v>
      </c>
      <c r="J12" s="46">
        <v>5.063915851740905</v>
      </c>
      <c r="K12" s="73"/>
      <c r="L12" s="54">
        <v>31601.77263445</v>
      </c>
      <c r="M12" s="14">
        <v>9.984243494852718</v>
      </c>
      <c r="N12" s="39">
        <v>5029.187935550002</v>
      </c>
      <c r="O12" s="46">
        <v>15.914258968079341</v>
      </c>
      <c r="Q12" s="85"/>
    </row>
    <row r="13" spans="1:17" ht="21">
      <c r="A13" s="11">
        <v>6</v>
      </c>
      <c r="B13" s="12" t="s">
        <v>13</v>
      </c>
      <c r="C13" s="41">
        <v>33</v>
      </c>
      <c r="D13" s="43">
        <v>30365.56197707</v>
      </c>
      <c r="E13" s="93">
        <v>7.081772505448446</v>
      </c>
      <c r="F13" s="41">
        <v>31</v>
      </c>
      <c r="G13" s="43">
        <v>29628.502200089995</v>
      </c>
      <c r="H13" s="14">
        <v>7.522584161613334</v>
      </c>
      <c r="I13" s="39">
        <v>737.0597769800042</v>
      </c>
      <c r="J13" s="44">
        <v>2.4876714050626747</v>
      </c>
      <c r="K13" s="73"/>
      <c r="L13" s="54">
        <v>27334.71205846</v>
      </c>
      <c r="M13" s="14">
        <v>8.636111151430708</v>
      </c>
      <c r="N13" s="39">
        <v>3030.849918609998</v>
      </c>
      <c r="O13" s="46">
        <v>11.087916024606375</v>
      </c>
      <c r="Q13" s="85"/>
    </row>
    <row r="14" spans="1:17" ht="21">
      <c r="A14" s="11">
        <v>7</v>
      </c>
      <c r="B14" s="15" t="s">
        <v>12</v>
      </c>
      <c r="C14" s="41">
        <v>91</v>
      </c>
      <c r="D14" s="43">
        <v>25512.847935379992</v>
      </c>
      <c r="E14" s="93">
        <v>5.950035938109608</v>
      </c>
      <c r="F14" s="41">
        <v>92</v>
      </c>
      <c r="G14" s="43">
        <v>25225.431524580006</v>
      </c>
      <c r="H14" s="14">
        <v>6.4046582704437505</v>
      </c>
      <c r="I14" s="39">
        <v>287.4164107999859</v>
      </c>
      <c r="J14" s="46">
        <v>1.1393914531052656</v>
      </c>
      <c r="K14" s="73"/>
      <c r="L14" s="54">
        <v>24535.491235370006</v>
      </c>
      <c r="M14" s="14">
        <v>7.7517271449738825</v>
      </c>
      <c r="N14" s="39">
        <v>977.3567000099865</v>
      </c>
      <c r="O14" s="46">
        <v>3.983440521464039</v>
      </c>
      <c r="Q14" s="85"/>
    </row>
    <row r="15" spans="1:17" ht="21">
      <c r="A15" s="11">
        <v>8</v>
      </c>
      <c r="B15" s="15" t="s">
        <v>39</v>
      </c>
      <c r="C15" s="41">
        <v>47</v>
      </c>
      <c r="D15" s="43">
        <v>23617.506006900003</v>
      </c>
      <c r="E15" s="93">
        <v>5.508009527807409</v>
      </c>
      <c r="F15" s="41">
        <v>46</v>
      </c>
      <c r="G15" s="43">
        <v>23449.58048122</v>
      </c>
      <c r="H15" s="14">
        <v>5.9537752375470046</v>
      </c>
      <c r="I15" s="39">
        <v>167.92552568000247</v>
      </c>
      <c r="J15" s="44">
        <v>0.7161131339406627</v>
      </c>
      <c r="K15" s="73"/>
      <c r="L15" s="54">
        <v>20766.655729349997</v>
      </c>
      <c r="M15" s="14">
        <v>6.561003706152295</v>
      </c>
      <c r="N15" s="39">
        <v>2850.8502775500056</v>
      </c>
      <c r="O15" s="46">
        <v>13.72801819756097</v>
      </c>
      <c r="Q15" s="85"/>
    </row>
    <row r="16" spans="1:17" ht="21">
      <c r="A16" s="11">
        <v>9</v>
      </c>
      <c r="B16" s="12" t="s">
        <v>16</v>
      </c>
      <c r="C16" s="41">
        <v>26</v>
      </c>
      <c r="D16" s="63">
        <v>9361.4985605</v>
      </c>
      <c r="E16" s="93">
        <v>2.18326284116218</v>
      </c>
      <c r="F16" s="41">
        <v>24</v>
      </c>
      <c r="G16" s="43">
        <v>9192.1720296</v>
      </c>
      <c r="H16" s="14">
        <v>2.3338637658330237</v>
      </c>
      <c r="I16" s="39">
        <v>169.32653089999985</v>
      </c>
      <c r="J16" s="45">
        <v>1.842073128687607</v>
      </c>
      <c r="K16" s="73"/>
      <c r="L16" s="54">
        <v>9088.44179665</v>
      </c>
      <c r="M16" s="14">
        <v>2.8713963908350735</v>
      </c>
      <c r="N16" s="39">
        <v>273.0567638499997</v>
      </c>
      <c r="O16" s="46">
        <v>3.004439814431649</v>
      </c>
      <c r="Q16" s="85"/>
    </row>
    <row r="17" spans="1:17" ht="21">
      <c r="A17" s="11">
        <v>10</v>
      </c>
      <c r="B17" s="12" t="s">
        <v>20</v>
      </c>
      <c r="C17" s="41">
        <v>84</v>
      </c>
      <c r="D17" s="43">
        <v>8555.37652262</v>
      </c>
      <c r="E17" s="93">
        <v>1.9952612857091458</v>
      </c>
      <c r="F17" s="41">
        <v>82</v>
      </c>
      <c r="G17" s="43">
        <v>8278.559801440002</v>
      </c>
      <c r="H17" s="14">
        <v>2.101900474843856</v>
      </c>
      <c r="I17" s="39">
        <v>276.81672117999733</v>
      </c>
      <c r="J17" s="45">
        <v>3.3437787226208946</v>
      </c>
      <c r="K17" s="73"/>
      <c r="L17" s="54">
        <v>6948.471231519999</v>
      </c>
      <c r="M17" s="14">
        <v>2.1952954821542785</v>
      </c>
      <c r="N17" s="39">
        <v>1606.9052911000008</v>
      </c>
      <c r="O17" s="46">
        <v>23.12602639571533</v>
      </c>
      <c r="Q17" s="85"/>
    </row>
    <row r="18" spans="1:17" ht="21">
      <c r="A18" s="11">
        <v>11</v>
      </c>
      <c r="B18" s="12" t="s">
        <v>18</v>
      </c>
      <c r="C18" s="41">
        <v>165</v>
      </c>
      <c r="D18" s="43">
        <v>7950.300258609999</v>
      </c>
      <c r="E18" s="93">
        <v>1.8541470704214054</v>
      </c>
      <c r="F18" s="41">
        <v>165</v>
      </c>
      <c r="G18" s="43">
        <v>7848.42845947</v>
      </c>
      <c r="H18" s="14">
        <v>1.9926914706672223</v>
      </c>
      <c r="I18" s="39">
        <v>101.87179913999898</v>
      </c>
      <c r="J18" s="45">
        <v>1.2979897780310319</v>
      </c>
      <c r="K18" s="73"/>
      <c r="L18" s="54">
        <v>7079.924354600001</v>
      </c>
      <c r="M18" s="14">
        <v>2.236826696373535</v>
      </c>
      <c r="N18" s="39">
        <v>870.3759040099985</v>
      </c>
      <c r="O18" s="46">
        <v>12.293576321115548</v>
      </c>
      <c r="Q18" s="85"/>
    </row>
    <row r="19" spans="1:17" ht="21">
      <c r="A19" s="11">
        <v>12</v>
      </c>
      <c r="B19" s="12" t="s">
        <v>32</v>
      </c>
      <c r="C19" s="41">
        <v>48</v>
      </c>
      <c r="D19" s="43">
        <v>7757.9655977600005</v>
      </c>
      <c r="E19" s="93">
        <v>1.8092913119776521</v>
      </c>
      <c r="F19" s="41">
        <v>43</v>
      </c>
      <c r="G19" s="43">
        <v>7371.11670169</v>
      </c>
      <c r="H19" s="14">
        <v>1.871503506288222</v>
      </c>
      <c r="I19" s="39">
        <v>386.8488960700006</v>
      </c>
      <c r="J19" s="46">
        <v>5.248172179682171</v>
      </c>
      <c r="K19" s="73"/>
      <c r="L19" s="54">
        <v>5675.94053362</v>
      </c>
      <c r="M19" s="14">
        <v>1.7932529610123449</v>
      </c>
      <c r="N19" s="39">
        <v>2082.0250641400007</v>
      </c>
      <c r="O19" s="86">
        <v>36.68158698646773</v>
      </c>
      <c r="Q19" s="85"/>
    </row>
    <row r="20" spans="1:17" ht="21">
      <c r="A20" s="11">
        <v>13</v>
      </c>
      <c r="B20" s="12" t="s">
        <v>21</v>
      </c>
      <c r="C20" s="41">
        <v>97</v>
      </c>
      <c r="D20" s="43">
        <v>6351.1990971800005</v>
      </c>
      <c r="E20" s="93">
        <v>1.4812091136993428</v>
      </c>
      <c r="F20" s="41">
        <v>95</v>
      </c>
      <c r="G20" s="43">
        <v>6252.90622283</v>
      </c>
      <c r="H20" s="14">
        <v>1.5875933585252766</v>
      </c>
      <c r="I20" s="39">
        <v>98.2928743500006</v>
      </c>
      <c r="J20" s="46">
        <v>1.571955037341249</v>
      </c>
      <c r="K20" s="73"/>
      <c r="L20" s="54">
        <v>5595.831468140001</v>
      </c>
      <c r="M20" s="14">
        <v>1.7679433549611483</v>
      </c>
      <c r="N20" s="39">
        <v>755.3676290399999</v>
      </c>
      <c r="O20" s="86">
        <v>13.498755874631025</v>
      </c>
      <c r="Q20" s="85"/>
    </row>
    <row r="21" spans="1:17" ht="21">
      <c r="A21" s="11">
        <v>14</v>
      </c>
      <c r="B21" s="12" t="s">
        <v>22</v>
      </c>
      <c r="C21" s="41">
        <v>2</v>
      </c>
      <c r="D21" s="43">
        <v>2629.17524874</v>
      </c>
      <c r="E21" s="93">
        <v>0.6131689906675356</v>
      </c>
      <c r="F21" s="41">
        <v>2</v>
      </c>
      <c r="G21" s="43">
        <v>2562.7856985999997</v>
      </c>
      <c r="H21" s="14">
        <v>0.6506832838090264</v>
      </c>
      <c r="I21" s="39">
        <v>66.38955014000021</v>
      </c>
      <c r="J21" s="44">
        <v>2.5905228898486334</v>
      </c>
      <c r="K21" s="73"/>
      <c r="L21" s="54">
        <v>2694.85252047</v>
      </c>
      <c r="M21" s="14">
        <v>0.8514099527998937</v>
      </c>
      <c r="N21" s="39">
        <v>-65.67727173000003</v>
      </c>
      <c r="O21" s="86">
        <v>-2.4371378853246295</v>
      </c>
      <c r="Q21" s="85"/>
    </row>
    <row r="22" spans="1:17" ht="21">
      <c r="A22" s="11">
        <v>15</v>
      </c>
      <c r="B22" s="12" t="s">
        <v>33</v>
      </c>
      <c r="C22" s="41">
        <v>2</v>
      </c>
      <c r="D22" s="43">
        <v>764.95067389</v>
      </c>
      <c r="E22" s="93">
        <v>0.17839968364389788</v>
      </c>
      <c r="F22" s="41">
        <v>2</v>
      </c>
      <c r="G22" s="43">
        <v>511.12491166</v>
      </c>
      <c r="H22" s="14">
        <v>0.12977301853104986</v>
      </c>
      <c r="I22" s="39">
        <v>253.82576222999995</v>
      </c>
      <c r="J22" s="46">
        <v>49.66022129612902</v>
      </c>
      <c r="K22" s="73"/>
      <c r="L22" s="54">
        <v>6.77975938</v>
      </c>
      <c r="M22" s="14">
        <v>0.002141992769501798</v>
      </c>
      <c r="N22" s="39">
        <v>758.17091451</v>
      </c>
      <c r="O22" s="86">
        <v>11182.8587419573</v>
      </c>
      <c r="Q22" s="85"/>
    </row>
    <row r="23" spans="1:17" ht="21">
      <c r="A23" s="11">
        <v>16</v>
      </c>
      <c r="B23" s="12" t="s">
        <v>25</v>
      </c>
      <c r="C23" s="41">
        <v>42</v>
      </c>
      <c r="D23" s="43">
        <v>727.5672679099999</v>
      </c>
      <c r="E23" s="93">
        <v>0.16968122894086635</v>
      </c>
      <c r="F23" s="41">
        <v>45</v>
      </c>
      <c r="G23" s="43">
        <v>728.99813831</v>
      </c>
      <c r="H23" s="14">
        <v>0.18509035023308587</v>
      </c>
      <c r="I23" s="39">
        <v>-1.4308704000000034</v>
      </c>
      <c r="J23" s="44">
        <v>-0.1962790197677485</v>
      </c>
      <c r="K23" s="73"/>
      <c r="L23" s="54">
        <v>383.11033707</v>
      </c>
      <c r="M23" s="14">
        <v>0.12103963074945247</v>
      </c>
      <c r="N23" s="39">
        <v>344.4569308399999</v>
      </c>
      <c r="O23" s="86">
        <v>89.91063344162976</v>
      </c>
      <c r="Q23" s="85"/>
    </row>
    <row r="24" spans="1:17" ht="21">
      <c r="A24" s="11">
        <v>17</v>
      </c>
      <c r="B24" s="12" t="s">
        <v>23</v>
      </c>
      <c r="C24" s="41">
        <v>23</v>
      </c>
      <c r="D24" s="43">
        <v>536.387813</v>
      </c>
      <c r="E24" s="93">
        <v>0.12509488443617306</v>
      </c>
      <c r="F24" s="41">
        <v>21</v>
      </c>
      <c r="G24" s="43">
        <v>228.006859106</v>
      </c>
      <c r="H24" s="14">
        <v>0.05789022932940528</v>
      </c>
      <c r="I24" s="39">
        <v>308.3809538940001</v>
      </c>
      <c r="J24" s="45">
        <v>135.25073548363486</v>
      </c>
      <c r="K24" s="73"/>
      <c r="L24" s="54">
        <v>217.52650541999998</v>
      </c>
      <c r="M24" s="14">
        <v>0.06872518266048458</v>
      </c>
      <c r="N24" s="39">
        <v>318.8613075800001</v>
      </c>
      <c r="O24" s="86">
        <v>146.5850365978817</v>
      </c>
      <c r="Q24" s="85"/>
    </row>
    <row r="25" spans="1:17" ht="21">
      <c r="A25" s="11">
        <v>18</v>
      </c>
      <c r="B25" s="12" t="s">
        <v>26</v>
      </c>
      <c r="C25" s="41">
        <v>149</v>
      </c>
      <c r="D25" s="43">
        <v>504.18456806</v>
      </c>
      <c r="E25" s="93">
        <v>0.1175845325851345</v>
      </c>
      <c r="F25" s="41">
        <v>135</v>
      </c>
      <c r="G25" s="43">
        <v>443.71379150999996</v>
      </c>
      <c r="H25" s="14">
        <v>0.11265754568897472</v>
      </c>
      <c r="I25" s="39">
        <v>60.47077655000004</v>
      </c>
      <c r="J25" s="46">
        <v>13.628329275998446</v>
      </c>
      <c r="K25" s="73"/>
      <c r="L25" s="54">
        <v>366.39172027</v>
      </c>
      <c r="M25" s="14">
        <v>0.11575756183011697</v>
      </c>
      <c r="N25" s="39">
        <v>137.79284779</v>
      </c>
      <c r="O25" s="86">
        <v>37.60806813223241</v>
      </c>
      <c r="Q25" s="85"/>
    </row>
    <row r="26" spans="1:17" ht="21">
      <c r="A26" s="11">
        <v>19</v>
      </c>
      <c r="B26" s="12" t="s">
        <v>34</v>
      </c>
      <c r="C26" s="41">
        <v>8</v>
      </c>
      <c r="D26" s="43">
        <v>304.35302937520004</v>
      </c>
      <c r="E26" s="93">
        <v>0.07098037299644955</v>
      </c>
      <c r="F26" s="41">
        <v>8</v>
      </c>
      <c r="G26" s="43">
        <v>274.6993211484</v>
      </c>
      <c r="H26" s="14">
        <v>0.06974529959434168</v>
      </c>
      <c r="I26" s="39">
        <v>29.653708226800063</v>
      </c>
      <c r="J26" s="44">
        <v>10.794969606342903</v>
      </c>
      <c r="K26" s="73"/>
      <c r="L26" s="54">
        <v>119.34738015050002</v>
      </c>
      <c r="M26" s="14">
        <v>0.03770653367072055</v>
      </c>
      <c r="N26" s="39">
        <v>185.00564922470002</v>
      </c>
      <c r="O26" s="86">
        <v>155.01442008312483</v>
      </c>
      <c r="Q26" s="85"/>
    </row>
    <row r="27" spans="1:17" ht="21">
      <c r="A27" s="11">
        <v>20</v>
      </c>
      <c r="B27" s="12" t="s">
        <v>24</v>
      </c>
      <c r="C27" s="41">
        <v>6</v>
      </c>
      <c r="D27" s="43">
        <v>264.77940388</v>
      </c>
      <c r="E27" s="93">
        <v>0.061751121346687636</v>
      </c>
      <c r="F27" s="41">
        <v>6</v>
      </c>
      <c r="G27" s="43">
        <v>259.57710887</v>
      </c>
      <c r="H27" s="14">
        <v>0.065905817132292</v>
      </c>
      <c r="I27" s="39">
        <v>5.20229501</v>
      </c>
      <c r="J27" s="45">
        <v>2.0041424425469603</v>
      </c>
      <c r="K27" s="73"/>
      <c r="L27" s="54">
        <v>229.93792478999998</v>
      </c>
      <c r="M27" s="14">
        <v>0.07264643842484396</v>
      </c>
      <c r="N27" s="39">
        <v>34.841479090000036</v>
      </c>
      <c r="O27" s="86">
        <v>15.15255872723928</v>
      </c>
      <c r="Q27" s="85"/>
    </row>
    <row r="28" spans="1:17" ht="21">
      <c r="A28" s="11">
        <v>21</v>
      </c>
      <c r="B28" s="12" t="s">
        <v>73</v>
      </c>
      <c r="C28" s="41">
        <v>1</v>
      </c>
      <c r="D28" s="43">
        <v>125.74740329000001</v>
      </c>
      <c r="E28" s="93">
        <v>0.029326462125848853</v>
      </c>
      <c r="F28" s="41">
        <v>1</v>
      </c>
      <c r="G28" s="43">
        <v>125.32528798</v>
      </c>
      <c r="H28" s="14">
        <v>0.031819699154590216</v>
      </c>
      <c r="I28" s="39">
        <v>0.42211531000000946</v>
      </c>
      <c r="J28" s="45">
        <v>0.3368157510776058</v>
      </c>
      <c r="K28" s="73"/>
      <c r="L28" s="54">
        <v>103.03308613</v>
      </c>
      <c r="M28" s="14">
        <v>0.03255220622740095</v>
      </c>
      <c r="N28" s="39">
        <v>22.714317160000007</v>
      </c>
      <c r="O28" s="86">
        <v>22.04565350138174</v>
      </c>
      <c r="Q28" s="85"/>
    </row>
    <row r="29" spans="1:17" ht="21">
      <c r="A29" s="11">
        <v>22</v>
      </c>
      <c r="B29" s="12" t="s">
        <v>19</v>
      </c>
      <c r="C29" s="41">
        <v>1</v>
      </c>
      <c r="D29" s="43">
        <v>124.78613158</v>
      </c>
      <c r="E29" s="93">
        <v>0.02910227699233201</v>
      </c>
      <c r="F29" s="41">
        <v>1</v>
      </c>
      <c r="G29" s="43">
        <v>124.38471104000001</v>
      </c>
      <c r="H29" s="14">
        <v>0.03158088960749131</v>
      </c>
      <c r="I29" s="39">
        <v>0.4014205399999895</v>
      </c>
      <c r="J29" s="46">
        <v>0.32272498496290225</v>
      </c>
      <c r="K29" s="73"/>
      <c r="L29" s="54">
        <v>103.88272973000001</v>
      </c>
      <c r="M29" s="14">
        <v>0.03282064207384444</v>
      </c>
      <c r="N29" s="39">
        <v>20.903401849999995</v>
      </c>
      <c r="O29" s="46">
        <v>20.12211452695718</v>
      </c>
      <c r="Q29" s="85"/>
    </row>
    <row r="30" spans="1:17" ht="21.75" thickBot="1">
      <c r="A30" s="11">
        <v>23</v>
      </c>
      <c r="B30" s="12" t="s">
        <v>74</v>
      </c>
      <c r="C30" s="64"/>
      <c r="D30" s="68">
        <v>0</v>
      </c>
      <c r="E30" s="93">
        <v>0</v>
      </c>
      <c r="F30" s="64">
        <v>0</v>
      </c>
      <c r="G30" s="68">
        <v>0</v>
      </c>
      <c r="H30" s="66">
        <v>0</v>
      </c>
      <c r="I30" s="39">
        <v>0</v>
      </c>
      <c r="J30" s="45">
        <v>0</v>
      </c>
      <c r="K30" s="73"/>
      <c r="L30" s="69">
        <v>0</v>
      </c>
      <c r="M30" s="70">
        <v>0</v>
      </c>
      <c r="N30" s="39">
        <v>0</v>
      </c>
      <c r="O30" s="84" t="s">
        <v>81</v>
      </c>
      <c r="Q30" s="85"/>
    </row>
    <row r="31" spans="1:17" ht="22.5" customHeight="1" thickBot="1">
      <c r="A31" s="178" t="s">
        <v>27</v>
      </c>
      <c r="B31" s="179"/>
      <c r="C31" s="47">
        <v>1794</v>
      </c>
      <c r="D31" s="55">
        <v>428784.77039057517</v>
      </c>
      <c r="E31" s="94">
        <v>100</v>
      </c>
      <c r="F31" s="47">
        <v>1765</v>
      </c>
      <c r="G31" s="48">
        <v>393860.69419176434</v>
      </c>
      <c r="H31" s="48">
        <v>100.00000000000004</v>
      </c>
      <c r="I31" s="82">
        <v>34924.07619881082</v>
      </c>
      <c r="J31" s="88">
        <v>8.867113858740844</v>
      </c>
      <c r="K31" s="72"/>
      <c r="L31" s="55">
        <v>316516.4456450005</v>
      </c>
      <c r="M31" s="56">
        <v>100.00000000000001</v>
      </c>
      <c r="N31" s="82">
        <v>112268.32474557468</v>
      </c>
      <c r="O31" s="87">
        <v>35.46998150974213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2"/>
      <c r="L32" s="71"/>
      <c r="M32" s="71"/>
      <c r="N32" s="73"/>
      <c r="O32" s="73"/>
    </row>
    <row r="33" spans="2:14" ht="21">
      <c r="B33" s="81" t="s">
        <v>80</v>
      </c>
      <c r="N33" s="2" t="s">
        <v>28</v>
      </c>
    </row>
    <row r="34" spans="2:14" ht="21">
      <c r="B34" s="2" t="s">
        <v>82</v>
      </c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K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4">
      <selection activeCell="D35" sqref="D35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1484375" style="96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95"/>
    </row>
    <row r="2" spans="1:11" ht="23.25">
      <c r="A2" s="182" t="s">
        <v>83</v>
      </c>
      <c r="B2" s="182"/>
      <c r="C2" s="182"/>
      <c r="D2" s="182"/>
      <c r="E2" s="182"/>
      <c r="F2" s="182"/>
      <c r="G2" s="182"/>
      <c r="H2" s="182"/>
      <c r="I2" s="182"/>
      <c r="J2" s="182"/>
      <c r="K2" s="95"/>
    </row>
    <row r="3" spans="1:11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16"/>
    </row>
    <row r="4" spans="1:15" ht="29.25" customHeight="1" thickBot="1">
      <c r="A4" s="183" t="s">
        <v>2</v>
      </c>
      <c r="B4" s="190" t="s">
        <v>3</v>
      </c>
      <c r="C4" s="51"/>
      <c r="D4" s="52"/>
      <c r="E4" s="52"/>
      <c r="F4" s="186" t="s">
        <v>37</v>
      </c>
      <c r="G4" s="187"/>
      <c r="H4" s="187"/>
      <c r="I4" s="187"/>
      <c r="J4" s="188"/>
      <c r="K4" s="91"/>
      <c r="L4" s="186" t="s">
        <v>38</v>
      </c>
      <c r="M4" s="187"/>
      <c r="N4" s="187"/>
      <c r="O4" s="188"/>
    </row>
    <row r="5" spans="1:15" ht="22.5" customHeight="1" thickBot="1">
      <c r="A5" s="184"/>
      <c r="B5" s="191"/>
      <c r="C5" s="180" t="s">
        <v>84</v>
      </c>
      <c r="D5" s="189"/>
      <c r="E5" s="181"/>
      <c r="F5" s="180" t="s">
        <v>79</v>
      </c>
      <c r="G5" s="189"/>
      <c r="H5" s="189"/>
      <c r="I5" s="178" t="s">
        <v>1</v>
      </c>
      <c r="J5" s="179"/>
      <c r="K5" s="16"/>
      <c r="L5" s="180" t="s">
        <v>43</v>
      </c>
      <c r="M5" s="181"/>
      <c r="N5" s="178" t="s">
        <v>1</v>
      </c>
      <c r="O5" s="179"/>
    </row>
    <row r="6" spans="1:15" ht="21.75" customHeight="1">
      <c r="A6" s="184"/>
      <c r="B6" s="191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137" t="s">
        <v>6</v>
      </c>
      <c r="I6" s="3" t="s">
        <v>5</v>
      </c>
      <c r="J6" s="6" t="s">
        <v>7</v>
      </c>
      <c r="K6" s="16"/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85"/>
      <c r="B7" s="192"/>
      <c r="C7" s="60" t="s">
        <v>8</v>
      </c>
      <c r="D7" s="8" t="s">
        <v>9</v>
      </c>
      <c r="E7" s="9"/>
      <c r="F7" s="7" t="s">
        <v>8</v>
      </c>
      <c r="G7" s="8" t="s">
        <v>9</v>
      </c>
      <c r="H7" s="138"/>
      <c r="I7" s="7" t="s">
        <v>9</v>
      </c>
      <c r="J7" s="10"/>
      <c r="K7" s="16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31" t="s">
        <v>10</v>
      </c>
      <c r="C8" s="101">
        <v>486</v>
      </c>
      <c r="D8" s="102">
        <v>49492.91142283</v>
      </c>
      <c r="E8" s="22">
        <v>16.454137591331694</v>
      </c>
      <c r="F8" s="103">
        <v>492</v>
      </c>
      <c r="G8" s="102">
        <v>108615.77142374</v>
      </c>
      <c r="H8" s="139">
        <v>25.331070253452133</v>
      </c>
      <c r="I8" s="104">
        <v>-59122.860000910005</v>
      </c>
      <c r="J8" s="105">
        <v>-54.433034195610006</v>
      </c>
      <c r="K8" s="129"/>
      <c r="L8" s="106">
        <v>76960.63121580001</v>
      </c>
      <c r="M8" s="13">
        <v>24.31489177725626</v>
      </c>
      <c r="N8" s="104">
        <v>-27467.719792970005</v>
      </c>
      <c r="O8" s="105">
        <v>-35.69061136719326</v>
      </c>
      <c r="Q8" s="85"/>
    </row>
    <row r="9" spans="1:17" ht="21">
      <c r="A9" s="11">
        <v>2</v>
      </c>
      <c r="B9" s="131" t="s">
        <v>11</v>
      </c>
      <c r="C9" s="107">
        <v>333</v>
      </c>
      <c r="D9" s="108">
        <v>39317.82713464</v>
      </c>
      <c r="E9" s="23">
        <v>13.071385757418618</v>
      </c>
      <c r="F9" s="107">
        <v>337</v>
      </c>
      <c r="G9" s="108">
        <v>40394.40855194</v>
      </c>
      <c r="H9" s="140">
        <v>9.420672407544979</v>
      </c>
      <c r="I9" s="104">
        <v>-1076.5814173000035</v>
      </c>
      <c r="J9" s="109">
        <v>-2.6651743543062696</v>
      </c>
      <c r="K9" s="129"/>
      <c r="L9" s="110">
        <v>36814.50135476</v>
      </c>
      <c r="M9" s="14">
        <v>11.631149616803963</v>
      </c>
      <c r="N9" s="104">
        <v>2503.325779879997</v>
      </c>
      <c r="O9" s="111">
        <v>6.7998361725910605</v>
      </c>
      <c r="Q9" s="85"/>
    </row>
    <row r="10" spans="1:17" ht="21">
      <c r="A10" s="11">
        <v>3</v>
      </c>
      <c r="B10" s="131" t="s">
        <v>14</v>
      </c>
      <c r="C10" s="107">
        <v>11</v>
      </c>
      <c r="D10" s="108">
        <v>37158.09776131</v>
      </c>
      <c r="E10" s="23">
        <v>12.353374162480998</v>
      </c>
      <c r="F10" s="107">
        <v>11</v>
      </c>
      <c r="G10" s="108">
        <v>36630.96057</v>
      </c>
      <c r="H10" s="140">
        <v>8.542971462496972</v>
      </c>
      <c r="I10" s="104">
        <v>527.1371913099938</v>
      </c>
      <c r="J10" s="112">
        <v>1.4390482343553617</v>
      </c>
      <c r="K10" s="129"/>
      <c r="L10" s="110">
        <v>31601.77263445</v>
      </c>
      <c r="M10" s="14">
        <v>9.984243494852718</v>
      </c>
      <c r="N10" s="104">
        <v>5556.325126859996</v>
      </c>
      <c r="O10" s="111">
        <v>17.58232106512559</v>
      </c>
      <c r="Q10" s="85"/>
    </row>
    <row r="11" spans="1:17" ht="21">
      <c r="A11" s="11">
        <v>4</v>
      </c>
      <c r="B11" s="131" t="s">
        <v>17</v>
      </c>
      <c r="C11" s="107">
        <v>99</v>
      </c>
      <c r="D11" s="108">
        <v>30824.59690739</v>
      </c>
      <c r="E11" s="23">
        <v>10.247773754477006</v>
      </c>
      <c r="F11" s="107">
        <v>99</v>
      </c>
      <c r="G11" s="108">
        <v>67226.90244262</v>
      </c>
      <c r="H11" s="140">
        <v>15.678472530958548</v>
      </c>
      <c r="I11" s="104">
        <v>-36402.30553523</v>
      </c>
      <c r="J11" s="111">
        <v>-54.14842007081966</v>
      </c>
      <c r="K11" s="129"/>
      <c r="L11" s="110">
        <v>34210.637577509995</v>
      </c>
      <c r="M11" s="14">
        <v>10.808486588365165</v>
      </c>
      <c r="N11" s="104">
        <v>-3386.0406701199936</v>
      </c>
      <c r="O11" s="111">
        <v>-9.897625153721105</v>
      </c>
      <c r="Q11" s="85"/>
    </row>
    <row r="12" spans="1:17" ht="21">
      <c r="A12" s="11">
        <v>5</v>
      </c>
      <c r="B12" s="131" t="s">
        <v>13</v>
      </c>
      <c r="C12" s="107">
        <v>29</v>
      </c>
      <c r="D12" s="108">
        <v>29809.468546739998</v>
      </c>
      <c r="E12" s="23">
        <v>9.910289835289067</v>
      </c>
      <c r="F12" s="107">
        <v>33</v>
      </c>
      <c r="G12" s="108">
        <v>30365.56197707</v>
      </c>
      <c r="H12" s="140">
        <v>7.081772505448446</v>
      </c>
      <c r="I12" s="104">
        <v>-556.0934303300019</v>
      </c>
      <c r="J12" s="111">
        <v>-1.83132928924525</v>
      </c>
      <c r="K12" s="129"/>
      <c r="L12" s="110">
        <v>27334.71205846</v>
      </c>
      <c r="M12" s="14">
        <v>8.636111151430708</v>
      </c>
      <c r="N12" s="104">
        <v>2474.756488279996</v>
      </c>
      <c r="O12" s="111">
        <v>9.053530481635592</v>
      </c>
      <c r="Q12" s="85"/>
    </row>
    <row r="13" spans="1:17" ht="21">
      <c r="A13" s="11">
        <v>6</v>
      </c>
      <c r="B13" s="131" t="s">
        <v>12</v>
      </c>
      <c r="C13" s="107">
        <v>93</v>
      </c>
      <c r="D13" s="108">
        <v>25697.566502789985</v>
      </c>
      <c r="E13" s="23">
        <v>8.543269790434271</v>
      </c>
      <c r="F13" s="107">
        <v>91</v>
      </c>
      <c r="G13" s="108">
        <v>25512.847935379992</v>
      </c>
      <c r="H13" s="140">
        <v>5.950035938109608</v>
      </c>
      <c r="I13" s="104">
        <v>184.71856740999283</v>
      </c>
      <c r="J13" s="109">
        <v>0.7240217473088686</v>
      </c>
      <c r="K13" s="129"/>
      <c r="L13" s="110">
        <v>24535.491235370006</v>
      </c>
      <c r="M13" s="14">
        <v>7.7517271449738825</v>
      </c>
      <c r="N13" s="104">
        <v>1162.0752674199794</v>
      </c>
      <c r="O13" s="111">
        <v>4.736303244439421</v>
      </c>
      <c r="Q13" s="85"/>
    </row>
    <row r="14" spans="1:17" ht="21">
      <c r="A14" s="11">
        <v>7</v>
      </c>
      <c r="B14" s="132" t="s">
        <v>39</v>
      </c>
      <c r="C14" s="107">
        <v>47</v>
      </c>
      <c r="D14" s="108">
        <v>23854.26797541</v>
      </c>
      <c r="E14" s="23">
        <v>7.930457031607179</v>
      </c>
      <c r="F14" s="107">
        <v>47</v>
      </c>
      <c r="G14" s="108">
        <v>23617.506006900003</v>
      </c>
      <c r="H14" s="140">
        <v>5.508009527807409</v>
      </c>
      <c r="I14" s="104">
        <v>236.76196850999622</v>
      </c>
      <c r="J14" s="111">
        <v>1.0024850568083892</v>
      </c>
      <c r="K14" s="129"/>
      <c r="L14" s="110">
        <v>20766.655729349997</v>
      </c>
      <c r="M14" s="14">
        <v>6.561003706152295</v>
      </c>
      <c r="N14" s="104">
        <v>3087.612246060002</v>
      </c>
      <c r="O14" s="111">
        <v>14.868124585395845</v>
      </c>
      <c r="Q14" s="85"/>
    </row>
    <row r="15" spans="1:17" ht="21">
      <c r="A15" s="11">
        <v>8</v>
      </c>
      <c r="B15" s="132" t="s">
        <v>15</v>
      </c>
      <c r="C15" s="107">
        <v>31</v>
      </c>
      <c r="D15" s="108">
        <v>17303.89172799</v>
      </c>
      <c r="E15" s="23">
        <v>5.752755438560003</v>
      </c>
      <c r="F15" s="107">
        <v>30</v>
      </c>
      <c r="G15" s="108">
        <v>50462.53990653001</v>
      </c>
      <c r="H15" s="140">
        <v>11.768734197477269</v>
      </c>
      <c r="I15" s="104">
        <v>-33158.64817854001</v>
      </c>
      <c r="J15" s="109">
        <v>-65.70943166942966</v>
      </c>
      <c r="K15" s="129"/>
      <c r="L15" s="110">
        <v>25678.57249136</v>
      </c>
      <c r="M15" s="14">
        <v>8.112871493622373</v>
      </c>
      <c r="N15" s="104">
        <v>-8374.680763369997</v>
      </c>
      <c r="O15" s="111">
        <v>-32.61349814592616</v>
      </c>
      <c r="Q15" s="85"/>
    </row>
    <row r="16" spans="1:17" ht="21">
      <c r="A16" s="11">
        <v>9</v>
      </c>
      <c r="B16" s="131" t="s">
        <v>16</v>
      </c>
      <c r="C16" s="107">
        <v>26</v>
      </c>
      <c r="D16" s="113">
        <v>9392.62700148</v>
      </c>
      <c r="E16" s="23">
        <v>3.122620443684784</v>
      </c>
      <c r="F16" s="107">
        <v>26</v>
      </c>
      <c r="G16" s="108">
        <v>9361.4985605</v>
      </c>
      <c r="H16" s="140">
        <v>2.18326284116218</v>
      </c>
      <c r="I16" s="104">
        <v>31.12844097999914</v>
      </c>
      <c r="J16" s="112">
        <v>0.3325155772745914</v>
      </c>
      <c r="K16" s="129"/>
      <c r="L16" s="110">
        <v>9088.44179665</v>
      </c>
      <c r="M16" s="14">
        <v>2.8713963908350735</v>
      </c>
      <c r="N16" s="104">
        <v>304.18520482999884</v>
      </c>
      <c r="O16" s="111">
        <v>3.3469456220990654</v>
      </c>
      <c r="Q16" s="85"/>
    </row>
    <row r="17" spans="1:17" ht="21">
      <c r="A17" s="11">
        <v>10</v>
      </c>
      <c r="B17" s="131" t="s">
        <v>20</v>
      </c>
      <c r="C17" s="107">
        <v>84</v>
      </c>
      <c r="D17" s="108">
        <v>8680.29750209</v>
      </c>
      <c r="E17" s="23">
        <v>2.885803346925329</v>
      </c>
      <c r="F17" s="107">
        <v>84</v>
      </c>
      <c r="G17" s="108">
        <v>8555.37652262</v>
      </c>
      <c r="H17" s="140">
        <v>1.9952612857091458</v>
      </c>
      <c r="I17" s="104">
        <v>124.92097947000002</v>
      </c>
      <c r="J17" s="112">
        <v>1.4601458993618226</v>
      </c>
      <c r="K17" s="129"/>
      <c r="L17" s="110">
        <v>6948.471231519999</v>
      </c>
      <c r="M17" s="14">
        <v>2.1952954821542785</v>
      </c>
      <c r="N17" s="104">
        <v>1731.8262705700008</v>
      </c>
      <c r="O17" s="111">
        <v>24.92384602117952</v>
      </c>
      <c r="Q17" s="85"/>
    </row>
    <row r="18" spans="1:17" ht="21">
      <c r="A18" s="11">
        <v>11</v>
      </c>
      <c r="B18" s="131" t="s">
        <v>18</v>
      </c>
      <c r="C18" s="107">
        <v>165</v>
      </c>
      <c r="D18" s="108">
        <v>8116.55274865</v>
      </c>
      <c r="E18" s="23">
        <v>2.6983839069928797</v>
      </c>
      <c r="F18" s="107">
        <v>165</v>
      </c>
      <c r="G18" s="108">
        <v>7950.300258609999</v>
      </c>
      <c r="H18" s="140">
        <v>1.8541470704214054</v>
      </c>
      <c r="I18" s="104">
        <v>166.25249004000034</v>
      </c>
      <c r="J18" s="112">
        <v>2.0911473105679574</v>
      </c>
      <c r="K18" s="129"/>
      <c r="L18" s="110">
        <v>7079.924354600001</v>
      </c>
      <c r="M18" s="14">
        <v>2.236826696373535</v>
      </c>
      <c r="N18" s="104">
        <v>1036.6283940499989</v>
      </c>
      <c r="O18" s="111">
        <v>14.641800422295134</v>
      </c>
      <c r="Q18" s="85"/>
    </row>
    <row r="19" spans="1:17" ht="21">
      <c r="A19" s="11">
        <v>12</v>
      </c>
      <c r="B19" s="131" t="s">
        <v>32</v>
      </c>
      <c r="C19" s="107">
        <v>52</v>
      </c>
      <c r="D19" s="108">
        <v>8051.87634687</v>
      </c>
      <c r="E19" s="23">
        <v>2.6768819507893196</v>
      </c>
      <c r="F19" s="107">
        <v>48</v>
      </c>
      <c r="G19" s="108">
        <v>7757.9655977600005</v>
      </c>
      <c r="H19" s="140">
        <v>1.8092913119776521</v>
      </c>
      <c r="I19" s="104">
        <v>293.9107491099994</v>
      </c>
      <c r="J19" s="111">
        <v>3.788502867231866</v>
      </c>
      <c r="K19" s="129"/>
      <c r="L19" s="110">
        <v>5675.94053362</v>
      </c>
      <c r="M19" s="14">
        <v>1.7932529610123449</v>
      </c>
      <c r="N19" s="104">
        <v>2375.93581325</v>
      </c>
      <c r="O19" s="114">
        <v>41.85977282842807</v>
      </c>
      <c r="Q19" s="85"/>
    </row>
    <row r="20" spans="1:17" ht="21">
      <c r="A20" s="11">
        <v>13</v>
      </c>
      <c r="B20" s="131" t="s">
        <v>21</v>
      </c>
      <c r="C20" s="107">
        <v>97</v>
      </c>
      <c r="D20" s="108">
        <v>6429.04503683</v>
      </c>
      <c r="E20" s="23">
        <v>2.1373644947480885</v>
      </c>
      <c r="F20" s="107">
        <v>97</v>
      </c>
      <c r="G20" s="108">
        <v>6351.1990971800005</v>
      </c>
      <c r="H20" s="140">
        <v>1.4812091136993428</v>
      </c>
      <c r="I20" s="104">
        <v>77.84593964999931</v>
      </c>
      <c r="J20" s="111">
        <v>1.2256888574720282</v>
      </c>
      <c r="K20" s="129"/>
      <c r="L20" s="110">
        <v>5595.831468140001</v>
      </c>
      <c r="M20" s="14">
        <v>1.7679433549611483</v>
      </c>
      <c r="N20" s="104">
        <v>833.2135686899992</v>
      </c>
      <c r="O20" s="114">
        <v>14.889897478755756</v>
      </c>
      <c r="Q20" s="85"/>
    </row>
    <row r="21" spans="1:17" ht="21">
      <c r="A21" s="11">
        <v>14</v>
      </c>
      <c r="B21" s="131" t="s">
        <v>22</v>
      </c>
      <c r="C21" s="107">
        <v>2</v>
      </c>
      <c r="D21" s="108">
        <v>2557.6506753000003</v>
      </c>
      <c r="E21" s="23">
        <v>0.8503022940480366</v>
      </c>
      <c r="F21" s="107">
        <v>2</v>
      </c>
      <c r="G21" s="108">
        <v>2629.17524874</v>
      </c>
      <c r="H21" s="140">
        <v>0.6131689906675356</v>
      </c>
      <c r="I21" s="104">
        <v>-71.52457343999959</v>
      </c>
      <c r="J21" s="109">
        <v>-2.7204186360067424</v>
      </c>
      <c r="K21" s="129"/>
      <c r="L21" s="110">
        <v>2694.85252047</v>
      </c>
      <c r="M21" s="14">
        <v>0.8514099527998937</v>
      </c>
      <c r="N21" s="104">
        <v>-137.20184516999961</v>
      </c>
      <c r="O21" s="114">
        <v>-5.09125616811382</v>
      </c>
      <c r="Q21" s="85"/>
    </row>
    <row r="22" spans="1:17" ht="21">
      <c r="A22" s="11">
        <v>15</v>
      </c>
      <c r="B22" s="131" t="s">
        <v>33</v>
      </c>
      <c r="C22" s="107">
        <v>2</v>
      </c>
      <c r="D22" s="108">
        <v>767.37988362</v>
      </c>
      <c r="E22" s="23">
        <v>0.25511884079786057</v>
      </c>
      <c r="F22" s="107">
        <v>2</v>
      </c>
      <c r="G22" s="108">
        <v>764.95067389</v>
      </c>
      <c r="H22" s="140">
        <v>0.17839968364389788</v>
      </c>
      <c r="I22" s="104">
        <v>2.429209730000025</v>
      </c>
      <c r="J22" s="111">
        <v>0.3175642316447381</v>
      </c>
      <c r="K22" s="129"/>
      <c r="L22" s="110">
        <v>6.77975938</v>
      </c>
      <c r="M22" s="14">
        <v>0.002141992769501798</v>
      </c>
      <c r="N22" s="104">
        <v>760.60012424</v>
      </c>
      <c r="O22" s="114">
        <v>11218.689065628758</v>
      </c>
      <c r="Q22" s="85"/>
    </row>
    <row r="23" spans="1:17" ht="21">
      <c r="A23" s="11">
        <v>16</v>
      </c>
      <c r="B23" s="131" t="s">
        <v>25</v>
      </c>
      <c r="C23" s="107">
        <v>42</v>
      </c>
      <c r="D23" s="108">
        <v>759.9378404500001</v>
      </c>
      <c r="E23" s="23">
        <v>0.2526447005874844</v>
      </c>
      <c r="F23" s="107">
        <v>42</v>
      </c>
      <c r="G23" s="108">
        <v>727.5672679099999</v>
      </c>
      <c r="H23" s="140">
        <v>0.16968122894086635</v>
      </c>
      <c r="I23" s="104">
        <v>32.370572540000126</v>
      </c>
      <c r="J23" s="109">
        <v>4.449151847221962</v>
      </c>
      <c r="K23" s="129"/>
      <c r="L23" s="110">
        <v>383.11033707</v>
      </c>
      <c r="M23" s="14">
        <v>0.12103963074945247</v>
      </c>
      <c r="N23" s="104">
        <v>376.82750338000005</v>
      </c>
      <c r="O23" s="114">
        <v>98.36004589746896</v>
      </c>
      <c r="Q23" s="85"/>
    </row>
    <row r="24" spans="1:17" ht="21">
      <c r="A24" s="11">
        <v>17</v>
      </c>
      <c r="B24" s="131" t="s">
        <v>85</v>
      </c>
      <c r="C24" s="107">
        <v>15</v>
      </c>
      <c r="D24" s="108">
        <v>649.46309236</v>
      </c>
      <c r="E24" s="23">
        <v>0.21591688132644024</v>
      </c>
      <c r="F24" s="107">
        <v>0</v>
      </c>
      <c r="G24" s="108">
        <v>0</v>
      </c>
      <c r="H24" s="140">
        <v>0</v>
      </c>
      <c r="I24" s="104">
        <v>649.46309236</v>
      </c>
      <c r="J24" s="112">
        <v>0</v>
      </c>
      <c r="K24" s="129"/>
      <c r="L24" s="110">
        <v>0</v>
      </c>
      <c r="M24" s="14">
        <v>0</v>
      </c>
      <c r="N24" s="104">
        <v>649.46309236</v>
      </c>
      <c r="O24" s="114" t="s">
        <v>86</v>
      </c>
      <c r="Q24" s="85"/>
    </row>
    <row r="25" spans="1:17" ht="21">
      <c r="A25" s="11">
        <v>18</v>
      </c>
      <c r="B25" s="131" t="s">
        <v>23</v>
      </c>
      <c r="C25" s="107">
        <v>22</v>
      </c>
      <c r="D25" s="108">
        <v>554.1759411715789</v>
      </c>
      <c r="E25" s="23">
        <v>0.18423824591649984</v>
      </c>
      <c r="F25" s="107">
        <v>23</v>
      </c>
      <c r="G25" s="108">
        <v>536.387813</v>
      </c>
      <c r="H25" s="140">
        <v>0.12509488443617306</v>
      </c>
      <c r="I25" s="104">
        <v>17.78812817157882</v>
      </c>
      <c r="J25" s="111">
        <v>3.316281194401189</v>
      </c>
      <c r="K25" s="129"/>
      <c r="L25" s="110">
        <v>217.52650541999998</v>
      </c>
      <c r="M25" s="14">
        <v>0.06872518266048458</v>
      </c>
      <c r="N25" s="104">
        <v>336.6494357515789</v>
      </c>
      <c r="O25" s="114">
        <v>154.76248979478453</v>
      </c>
      <c r="Q25" s="85"/>
    </row>
    <row r="26" spans="1:17" ht="21">
      <c r="A26" s="11">
        <v>19</v>
      </c>
      <c r="B26" s="131" t="s">
        <v>26</v>
      </c>
      <c r="C26" s="107">
        <v>155</v>
      </c>
      <c r="D26" s="108">
        <v>547.7876350800001</v>
      </c>
      <c r="E26" s="23">
        <v>0.1821144252645207</v>
      </c>
      <c r="F26" s="107">
        <v>149</v>
      </c>
      <c r="G26" s="108">
        <v>504.18456806</v>
      </c>
      <c r="H26" s="140">
        <v>0.1175845325851345</v>
      </c>
      <c r="I26" s="104">
        <v>43.60306702000008</v>
      </c>
      <c r="J26" s="109">
        <v>8.648235146858193</v>
      </c>
      <c r="K26" s="129"/>
      <c r="L26" s="110">
        <v>366.39172027</v>
      </c>
      <c r="M26" s="14">
        <v>0.11575756183011697</v>
      </c>
      <c r="N26" s="104">
        <v>181.39591481000008</v>
      </c>
      <c r="O26" s="114">
        <v>49.5087374453567</v>
      </c>
      <c r="Q26" s="85"/>
    </row>
    <row r="27" spans="1:17" ht="21">
      <c r="A27" s="11">
        <v>20</v>
      </c>
      <c r="B27" s="131" t="s">
        <v>34</v>
      </c>
      <c r="C27" s="107">
        <v>8</v>
      </c>
      <c r="D27" s="108">
        <v>306.4308959845</v>
      </c>
      <c r="E27" s="23">
        <v>0.10187430845780115</v>
      </c>
      <c r="F27" s="107">
        <v>8</v>
      </c>
      <c r="G27" s="108">
        <v>304.35302937520004</v>
      </c>
      <c r="H27" s="140">
        <v>0.07098037299644955</v>
      </c>
      <c r="I27" s="104">
        <v>2.0778666092999742</v>
      </c>
      <c r="J27" s="112">
        <v>0.6827159281330575</v>
      </c>
      <c r="K27" s="129"/>
      <c r="L27" s="110">
        <v>119.34738015050002</v>
      </c>
      <c r="M27" s="14">
        <v>0.03770653367072055</v>
      </c>
      <c r="N27" s="104">
        <v>187.083515834</v>
      </c>
      <c r="O27" s="114">
        <v>156.75544414806845</v>
      </c>
      <c r="Q27" s="85"/>
    </row>
    <row r="28" spans="1:17" ht="21">
      <c r="A28" s="11">
        <v>21</v>
      </c>
      <c r="B28" s="131" t="s">
        <v>24</v>
      </c>
      <c r="C28" s="107">
        <v>6</v>
      </c>
      <c r="D28" s="108">
        <v>266.01264839</v>
      </c>
      <c r="E28" s="23">
        <v>0.08843708304507987</v>
      </c>
      <c r="F28" s="107">
        <v>6</v>
      </c>
      <c r="G28" s="108">
        <v>264.77940388</v>
      </c>
      <c r="H28" s="140">
        <v>0.061751121346687636</v>
      </c>
      <c r="I28" s="104">
        <v>1.2332445099999632</v>
      </c>
      <c r="J28" s="112">
        <v>0.46576300570526197</v>
      </c>
      <c r="K28" s="129"/>
      <c r="L28" s="110">
        <v>229.93792478999998</v>
      </c>
      <c r="M28" s="14">
        <v>0.07264643842484396</v>
      </c>
      <c r="N28" s="104">
        <v>36.0747236</v>
      </c>
      <c r="O28" s="114">
        <v>15.688896745913787</v>
      </c>
      <c r="Q28" s="85"/>
    </row>
    <row r="29" spans="1:17" ht="21">
      <c r="A29" s="11">
        <v>22</v>
      </c>
      <c r="B29" s="131" t="s">
        <v>19</v>
      </c>
      <c r="C29" s="107">
        <v>1</v>
      </c>
      <c r="D29" s="108">
        <v>128.87960211</v>
      </c>
      <c r="E29" s="23">
        <v>0.0428465944894047</v>
      </c>
      <c r="F29" s="107">
        <v>1</v>
      </c>
      <c r="G29" s="108">
        <v>124.78613158</v>
      </c>
      <c r="H29" s="140">
        <v>0.02910227699233201</v>
      </c>
      <c r="I29" s="104">
        <v>4.093470530000005</v>
      </c>
      <c r="J29" s="111">
        <v>3.2803889968940125</v>
      </c>
      <c r="K29" s="129"/>
      <c r="L29" s="110">
        <v>103.88272973000001</v>
      </c>
      <c r="M29" s="14">
        <v>0.03282064207384444</v>
      </c>
      <c r="N29" s="104">
        <v>24.99687238</v>
      </c>
      <c r="O29" s="111">
        <v>24.062587154735905</v>
      </c>
      <c r="Q29" s="85"/>
    </row>
    <row r="30" spans="1:17" ht="21">
      <c r="A30" s="11">
        <v>23</v>
      </c>
      <c r="B30" s="131" t="s">
        <v>73</v>
      </c>
      <c r="C30" s="107">
        <v>1</v>
      </c>
      <c r="D30" s="108">
        <v>126.36054057999999</v>
      </c>
      <c r="E30" s="23">
        <v>0.04200912132761104</v>
      </c>
      <c r="F30" s="107">
        <v>1</v>
      </c>
      <c r="G30" s="108">
        <v>125.74740329000001</v>
      </c>
      <c r="H30" s="140">
        <v>0.029326462125848853</v>
      </c>
      <c r="I30" s="104">
        <v>0.6131372899999832</v>
      </c>
      <c r="J30" s="111">
        <v>0.48759439476134503</v>
      </c>
      <c r="K30" s="129"/>
      <c r="L30" s="110">
        <v>103.03308613</v>
      </c>
      <c r="M30" s="14">
        <v>0.03255220622740095</v>
      </c>
      <c r="N30" s="104">
        <v>23.32745444999999</v>
      </c>
      <c r="O30" s="118">
        <v>22.640741266904328</v>
      </c>
      <c r="Q30" s="85"/>
    </row>
    <row r="31" spans="1:17" ht="21.75" thickBot="1">
      <c r="A31" s="11">
        <v>24</v>
      </c>
      <c r="B31" s="133" t="s">
        <v>74</v>
      </c>
      <c r="C31" s="115"/>
      <c r="D31" s="134">
        <v>0</v>
      </c>
      <c r="E31" s="23">
        <v>0</v>
      </c>
      <c r="F31" s="135"/>
      <c r="G31" s="116">
        <v>0</v>
      </c>
      <c r="H31" s="66">
        <v>0</v>
      </c>
      <c r="I31" s="104">
        <v>0</v>
      </c>
      <c r="J31" s="111">
        <v>0</v>
      </c>
      <c r="K31" s="129"/>
      <c r="L31" s="117">
        <v>0</v>
      </c>
      <c r="M31" s="70">
        <v>0</v>
      </c>
      <c r="N31" s="104">
        <v>0</v>
      </c>
      <c r="O31" s="118" t="s">
        <v>81</v>
      </c>
      <c r="Q31" s="85"/>
    </row>
    <row r="32" spans="1:17" ht="22.5" customHeight="1" thickBot="1">
      <c r="A32" s="178" t="s">
        <v>27</v>
      </c>
      <c r="B32" s="179"/>
      <c r="C32" s="119">
        <v>1807</v>
      </c>
      <c r="D32" s="119">
        <v>300793.1053700661</v>
      </c>
      <c r="E32" s="119">
        <v>99.99999999999996</v>
      </c>
      <c r="F32" s="136">
        <v>1794</v>
      </c>
      <c r="G32" s="121">
        <v>428784.77039057517</v>
      </c>
      <c r="H32" s="141">
        <v>100</v>
      </c>
      <c r="I32" s="122">
        <v>-127991.66502050914</v>
      </c>
      <c r="J32" s="123">
        <v>-29.849862648788317</v>
      </c>
      <c r="K32" s="128"/>
      <c r="L32" s="120">
        <v>316516.4456450005</v>
      </c>
      <c r="M32" s="124">
        <v>100.00000000000001</v>
      </c>
      <c r="N32" s="122">
        <v>-15723.340274934366</v>
      </c>
      <c r="O32" s="125">
        <v>-4.967621901254824</v>
      </c>
      <c r="Q32" s="85"/>
    </row>
    <row r="33" spans="1:15" ht="22.5" customHeight="1">
      <c r="A33" s="16"/>
      <c r="B33" s="16"/>
      <c r="C33" s="126"/>
      <c r="D33" s="126"/>
      <c r="E33" s="126"/>
      <c r="F33" s="126"/>
      <c r="G33" s="127"/>
      <c r="H33" s="127"/>
      <c r="I33" s="128"/>
      <c r="J33" s="128"/>
      <c r="K33" s="128"/>
      <c r="L33" s="127"/>
      <c r="M33" s="127"/>
      <c r="N33" s="129"/>
      <c r="O33" s="129"/>
    </row>
    <row r="34" spans="2:14" ht="21">
      <c r="B34" s="81" t="s">
        <v>87</v>
      </c>
      <c r="N34" s="2" t="s">
        <v>28</v>
      </c>
    </row>
    <row r="35" spans="2:14" ht="21">
      <c r="B35" s="81" t="s">
        <v>88</v>
      </c>
      <c r="N35" s="2" t="s">
        <v>29</v>
      </c>
    </row>
    <row r="36" spans="2:8" ht="21">
      <c r="B36" s="130"/>
      <c r="H36" s="2"/>
    </row>
    <row r="37" spans="2:8" ht="21">
      <c r="B37" s="130"/>
      <c r="H37" s="2"/>
    </row>
    <row r="38" spans="2:4" ht="21">
      <c r="B38" s="130"/>
      <c r="D38" s="130"/>
    </row>
    <row r="39" spans="2:6" ht="21">
      <c r="B39" s="21"/>
      <c r="D39" s="130"/>
      <c r="F39" s="18"/>
    </row>
    <row r="40" spans="2:4" ht="21">
      <c r="B40" s="130"/>
      <c r="D40" s="130"/>
    </row>
    <row r="41" spans="2:4" ht="21">
      <c r="B41" s="130"/>
      <c r="D41" s="130"/>
    </row>
    <row r="42" spans="2:4" ht="21">
      <c r="B42" s="130"/>
      <c r="D42" s="130"/>
    </row>
    <row r="43" ht="21">
      <c r="C43" s="130"/>
    </row>
    <row r="59" ht="0.75" customHeight="1">
      <c r="A59" s="1">
        <v>100</v>
      </c>
    </row>
  </sheetData>
  <sheetProtection/>
  <mergeCells count="12">
    <mergeCell ref="A32:B32"/>
    <mergeCell ref="I5:J5"/>
    <mergeCell ref="L5:M5"/>
    <mergeCell ref="N5:O5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K32">
    <cfRule type="cellIs" priority="2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Palm</cp:lastModifiedBy>
  <cp:lastPrinted>2011-08-17T04:52:08Z</cp:lastPrinted>
  <dcterms:created xsi:type="dcterms:W3CDTF">2010-02-24T03:53:27Z</dcterms:created>
  <dcterms:modified xsi:type="dcterms:W3CDTF">2013-01-21T09:17:46Z</dcterms:modified>
  <cp:category/>
  <cp:version/>
  <cp:contentType/>
  <cp:contentStatus/>
</cp:coreProperties>
</file>